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726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4" i="2" s="1"/>
  <c r="B12" i="2"/>
  <c r="B7" i="2"/>
  <c r="G6" i="3"/>
  <c r="H6" i="3"/>
  <c r="I6" i="3"/>
  <c r="G7" i="3"/>
  <c r="H7" i="3" s="1"/>
  <c r="I7" i="3"/>
  <c r="G8" i="3"/>
  <c r="H8" i="3"/>
  <c r="I8" i="3"/>
  <c r="G9" i="3"/>
  <c r="H9" i="3"/>
  <c r="I9" i="3"/>
  <c r="G10" i="3"/>
  <c r="H10" i="3"/>
  <c r="I10" i="3"/>
  <c r="G11" i="3"/>
  <c r="H11" i="3"/>
  <c r="I11" i="3"/>
  <c r="G12" i="3"/>
  <c r="H12" i="3" s="1"/>
  <c r="I5" i="3"/>
  <c r="G5" i="3"/>
  <c r="H5" i="3" s="1"/>
  <c r="I4" i="3"/>
  <c r="G4" i="3"/>
  <c r="H4" i="3" s="1"/>
  <c r="H3" i="3"/>
  <c r="G3" i="3"/>
  <c r="H2" i="3"/>
  <c r="B10" i="2" l="1"/>
  <c r="B15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<sst xmlns="http://schemas.openxmlformats.org/spreadsheetml/2006/main" count="84" uniqueCount="56">
  <si>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</si>
  <si>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</si>
  <si>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</si>
  <si>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La Doctora (Q3)</t>
  </si>
  <si>
    <t>Municipio</t>
  </si>
  <si>
    <t>Sabaneta</t>
  </si>
  <si>
    <t>Dirección</t>
  </si>
  <si>
    <t xml:space="preserve">Cra 48 con calle 73 Sur </t>
  </si>
  <si>
    <t>Barrio</t>
  </si>
  <si>
    <t>Sementerio De Sabaneta</t>
  </si>
  <si>
    <t>Subcuenca</t>
  </si>
  <si>
    <t>Quebrada La Doctora</t>
  </si>
  <si>
    <t>Longitud</t>
  </si>
  <si>
    <t>-75.6205</t>
  </si>
  <si>
    <t>Latitud</t>
  </si>
  <si>
    <t>6.1533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</si>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</sst>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0.38700000000000001</c:v>
                </c:pt>
                <c:pt idx="3">
                  <c:v>0.77500000000000002</c:v>
                </c:pt>
                <c:pt idx="4">
                  <c:v>1.1619999999999999</c:v>
                </c:pt>
                <c:pt idx="5">
                  <c:v>1.55</c:v>
                </c:pt>
                <c:pt idx="6">
                  <c:v>1.9370000000000001</c:v>
                </c:pt>
                <c:pt idx="7">
                  <c:v>2.3250000000000002</c:v>
                </c:pt>
                <c:pt idx="8">
                  <c:v>2.7120000000000002</c:v>
                </c:pt>
                <c:pt idx="9">
                  <c:v>3.1</c:v>
                </c:pt>
                <c:pt idx="10">
                  <c:v>3.1</c:v>
                </c:pt>
              </c:numCache>
            </c:numRef>
          </c:xVal>
          <c:yVal>
            <c:numRef>
              <c:f>Verticales!$C$2:$C$12</c:f>
              <c:numCache>
                <c:formatCode>General</c:formatCode>
                <c:ptCount val="11"/>
                <c:pt idx="0">
                  <c:v>0</c:v>
                </c:pt>
                <c:pt idx="1">
                  <c:v>-0.376</c:v>
                </c:pt>
                <c:pt idx="2">
                  <c:v>-0.33900000000000002</c:v>
                </c:pt>
                <c:pt idx="3">
                  <c:v>-0.32700000000000001</c:v>
                </c:pt>
                <c:pt idx="4">
                  <c:v>-0.254</c:v>
                </c:pt>
                <c:pt idx="5">
                  <c:v>-0.21</c:v>
                </c:pt>
                <c:pt idx="6">
                  <c:v>-0.20799999999999999</c:v>
                </c:pt>
                <c:pt idx="7">
                  <c:v>-0.17599999999999999</c:v>
                </c:pt>
                <c:pt idx="8">
                  <c:v>-0.112</c:v>
                </c:pt>
                <c:pt idx="9">
                  <c:v>-4.3999999999999997E-2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E0-426E-BFFB-618DC66FB7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015480"/>
        <c:axId val="560014168"/>
      </c:scatterChart>
      <c:valAx>
        <c:axId val="560015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14168"/>
        <c:crosses val="autoZero"/>
        <c:crossBetween val="midCat"/>
      </c:valAx>
      <c:valAx>
        <c:axId val="560014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15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C81961B-E857-4694-BB57-4327D4645BB9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5B8BB2B-6220-48D0-8E8F-D3927323A24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4" sqref="B14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847</v>
      </c>
      <c r="C2" s="3" t="s">
        <v>24</v>
      </c>
    </row>
    <row r="3" spans="1:3" x14ac:dyDescent="0.3">
      <c r="A3" s="2" t="s">
        <v>25</v>
      </c>
      <c r="B3" s="3">
        <v>1023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42942.488194444442</v>
      </c>
      <c r="C5" s="3" t="s">
        <v>18</v>
      </c>
    </row>
    <row r="6" spans="1:3" x14ac:dyDescent="0.3">
      <c r="A6" s="2" t="s">
        <v>29</v>
      </c>
      <c r="B6" s="3">
        <v>3.1</v>
      </c>
      <c r="C6" s="3" t="s">
        <v>30</v>
      </c>
    </row>
    <row r="7" spans="1:3" x14ac:dyDescent="0.3">
      <c r="A7" s="2" t="s">
        <v>31</v>
      </c>
      <c r="B7" s="8">
        <f>SUM(Verticales!H2:H30)</f>
        <v>0.19629975000000002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0.27594722555305495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3.1237544518202713</v>
      </c>
      <c r="C12" s="3" t="s">
        <v>38</v>
      </c>
    </row>
    <row r="13" spans="1:3" x14ac:dyDescent="0.3">
      <c r="A13" s="2" t="s">
        <v>39</v>
      </c>
      <c r="B13" s="8">
        <f>SUM(Verticales!G2:G30)</f>
        <v>0.71136699999999997</v>
      </c>
      <c r="C13" s="3" t="s">
        <v>18</v>
      </c>
    </row>
    <row r="14" spans="1:3" x14ac:dyDescent="0.3">
      <c r="A14" s="2" t="s">
        <v>40</v>
      </c>
      <c r="B14" s="8">
        <f>B13/B6</f>
        <v>0.2294732258064516</v>
      </c>
      <c r="C14" s="3" t="s">
        <v>18</v>
      </c>
    </row>
    <row r="15" spans="1:3" x14ac:dyDescent="0.3">
      <c r="A15" s="2" t="s">
        <v>41</v>
      </c>
      <c r="B15" s="8">
        <f>B13/B12</f>
        <v>0.22772820686513079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2"/>
  <sheetViews>
    <sheetView workbookViewId="0">
      <selection activeCell="I13" sqref="I13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-0.376</v>
      </c>
      <c r="D3" s="3">
        <v>0</v>
      </c>
      <c r="E3" s="3">
        <v>0</v>
      </c>
      <c r="F3" s="3">
        <v>0</v>
      </c>
      <c r="G3" s="6">
        <f t="shared" ref="G3:G5" si="1">((B3-B2)/2+(B4-B3)/2)*ABS(C3)</f>
        <v>7.2756000000000001E-2</v>
      </c>
      <c r="H3" s="7">
        <f t="shared" si="0"/>
        <v>0</v>
      </c>
      <c r="I3" s="6">
        <v>0</v>
      </c>
    </row>
    <row r="4" spans="1:9" x14ac:dyDescent="0.3">
      <c r="A4" s="1">
        <v>2</v>
      </c>
      <c r="B4" s="3">
        <v>0.38700000000000001</v>
      </c>
      <c r="C4" s="3">
        <v>-0.33900000000000002</v>
      </c>
      <c r="D4" s="3">
        <v>0.254</v>
      </c>
      <c r="E4" s="3">
        <v>0</v>
      </c>
      <c r="F4" s="3">
        <v>0</v>
      </c>
      <c r="G4" s="6">
        <f t="shared" si="1"/>
        <v>0.13136250000000002</v>
      </c>
      <c r="H4" s="7">
        <f t="shared" si="0"/>
        <v>3.3366075000000009E-2</v>
      </c>
      <c r="I4" s="6">
        <f t="shared" ref="I3:I5" si="2">SQRT(ABS(C4-C3)^2+(B4-B3)^2)</f>
        <v>0.3887647103326124</v>
      </c>
    </row>
    <row r="5" spans="1:9" x14ac:dyDescent="0.3">
      <c r="A5" s="1">
        <v>3</v>
      </c>
      <c r="B5" s="3">
        <v>0.77500000000000002</v>
      </c>
      <c r="C5" s="3">
        <v>-0.32700000000000001</v>
      </c>
      <c r="D5" s="3">
        <v>0.32800000000000001</v>
      </c>
      <c r="E5" s="3">
        <v>0</v>
      </c>
      <c r="F5" s="3">
        <v>0</v>
      </c>
      <c r="G5" s="6">
        <f t="shared" si="1"/>
        <v>0.12671249999999998</v>
      </c>
      <c r="H5" s="7">
        <f t="shared" si="0"/>
        <v>4.1561699999999993E-2</v>
      </c>
      <c r="I5" s="6">
        <f t="shared" si="2"/>
        <v>0.38818552265637113</v>
      </c>
    </row>
    <row r="6" spans="1:9" x14ac:dyDescent="0.3">
      <c r="A6" s="1">
        <v>4</v>
      </c>
      <c r="B6" s="3">
        <v>1.1619999999999999</v>
      </c>
      <c r="C6" s="3">
        <v>-0.254</v>
      </c>
      <c r="D6" s="3">
        <v>0.38</v>
      </c>
      <c r="E6" s="3">
        <v>0</v>
      </c>
      <c r="F6" s="3">
        <v>0</v>
      </c>
      <c r="G6" s="6">
        <f t="shared" ref="G6:G12" si="3">((B6-B5)/2+(B7-B6)/2)*ABS(C6)</f>
        <v>9.8424999999999999E-2</v>
      </c>
      <c r="H6" s="7">
        <f t="shared" ref="H6:H12" si="4">G6*D6</f>
        <v>3.7401499999999997E-2</v>
      </c>
      <c r="I6" s="6">
        <f t="shared" ref="I6:I12" si="5">SQRT(ABS(C6-C5)^2+(B6-B5)^2)</f>
        <v>0.39382483415853797</v>
      </c>
    </row>
    <row r="7" spans="1:9" x14ac:dyDescent="0.3">
      <c r="A7" s="1">
        <v>5</v>
      </c>
      <c r="B7" s="3">
        <v>1.55</v>
      </c>
      <c r="C7" s="3">
        <v>-0.21</v>
      </c>
      <c r="D7" s="3">
        <v>0.34100000000000003</v>
      </c>
      <c r="E7" s="3">
        <v>0</v>
      </c>
      <c r="F7" s="3">
        <v>0</v>
      </c>
      <c r="G7" s="6">
        <f t="shared" si="3"/>
        <v>8.1375000000000017E-2</v>
      </c>
      <c r="H7" s="7">
        <f t="shared" si="4"/>
        <v>2.7748875000000006E-2</v>
      </c>
      <c r="I7" s="6">
        <f t="shared" si="5"/>
        <v>0.39048687557970507</v>
      </c>
    </row>
    <row r="8" spans="1:9" x14ac:dyDescent="0.3">
      <c r="A8" s="1">
        <v>6</v>
      </c>
      <c r="B8" s="3">
        <v>1.9370000000000001</v>
      </c>
      <c r="C8" s="3">
        <v>-0.20799999999999999</v>
      </c>
      <c r="D8" s="3">
        <v>0.30499999999999999</v>
      </c>
      <c r="E8" s="3">
        <v>0</v>
      </c>
      <c r="F8" s="3">
        <v>0</v>
      </c>
      <c r="G8" s="6">
        <f t="shared" si="3"/>
        <v>8.0600000000000005E-2</v>
      </c>
      <c r="H8" s="7">
        <f t="shared" si="4"/>
        <v>2.4583000000000001E-2</v>
      </c>
      <c r="I8" s="6">
        <f t="shared" si="5"/>
        <v>0.38700516792415063</v>
      </c>
    </row>
    <row r="9" spans="1:9" x14ac:dyDescent="0.3">
      <c r="A9" s="1">
        <v>7</v>
      </c>
      <c r="B9" s="3">
        <v>2.3250000000000002</v>
      </c>
      <c r="C9" s="3">
        <v>-0.17599999999999999</v>
      </c>
      <c r="D9" s="3">
        <v>0.308</v>
      </c>
      <c r="E9" s="3">
        <v>0</v>
      </c>
      <c r="F9" s="3">
        <v>0</v>
      </c>
      <c r="G9" s="6">
        <f t="shared" si="3"/>
        <v>6.8200000000000011E-2</v>
      </c>
      <c r="H9" s="7">
        <f t="shared" si="4"/>
        <v>2.1005600000000003E-2</v>
      </c>
      <c r="I9" s="6">
        <f t="shared" si="5"/>
        <v>0.38931735127014322</v>
      </c>
    </row>
    <row r="10" spans="1:9" x14ac:dyDescent="0.3">
      <c r="A10" s="1">
        <v>8</v>
      </c>
      <c r="B10" s="3">
        <v>2.7120000000000002</v>
      </c>
      <c r="C10" s="3">
        <v>-0.112</v>
      </c>
      <c r="D10" s="3">
        <v>0.245</v>
      </c>
      <c r="E10" s="3">
        <v>0</v>
      </c>
      <c r="F10" s="3">
        <v>0</v>
      </c>
      <c r="G10" s="6">
        <f t="shared" si="3"/>
        <v>4.3399999999999994E-2</v>
      </c>
      <c r="H10" s="7">
        <f t="shared" si="4"/>
        <v>1.0632999999999998E-2</v>
      </c>
      <c r="I10" s="6">
        <f t="shared" si="5"/>
        <v>0.39225629376722559</v>
      </c>
    </row>
    <row r="11" spans="1:9" x14ac:dyDescent="0.3">
      <c r="A11" s="1">
        <v>9</v>
      </c>
      <c r="B11" s="3">
        <v>3.1</v>
      </c>
      <c r="C11" s="3">
        <v>-4.3999999999999997E-2</v>
      </c>
      <c r="D11" s="3">
        <v>0</v>
      </c>
      <c r="E11" s="3">
        <v>0</v>
      </c>
      <c r="F11" s="3">
        <v>0</v>
      </c>
      <c r="G11" s="6">
        <f t="shared" si="3"/>
        <v>8.5359999999999967E-3</v>
      </c>
      <c r="H11" s="7">
        <f t="shared" si="4"/>
        <v>0</v>
      </c>
      <c r="I11" s="6">
        <f t="shared" si="5"/>
        <v>0.39391369613152566</v>
      </c>
    </row>
    <row r="12" spans="1:9" x14ac:dyDescent="0.3">
      <c r="B12" s="5">
        <v>3.1</v>
      </c>
      <c r="C12" s="5">
        <v>0</v>
      </c>
      <c r="D12" s="5">
        <v>0</v>
      </c>
      <c r="E12" s="5">
        <v>0</v>
      </c>
      <c r="F12" s="5">
        <v>0</v>
      </c>
      <c r="G12" s="6">
        <f t="shared" si="3"/>
        <v>0</v>
      </c>
      <c r="H12" s="7">
        <f t="shared" si="4"/>
        <v>0</v>
      </c>
      <c r="I12" s="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0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-0.376</v>
      </c>
    </row>
    <row r="3" spans="1:3" x14ac:dyDescent="0.3">
      <c r="A3" s="1">
        <v>2</v>
      </c>
      <c r="B3" s="3">
        <v>0.38700000000000001</v>
      </c>
      <c r="C3" s="3">
        <v>-0.33900000000000002</v>
      </c>
    </row>
    <row r="4" spans="1:3" x14ac:dyDescent="0.3">
      <c r="A4" s="1">
        <v>3</v>
      </c>
      <c r="B4" s="3">
        <v>0.77500000000000002</v>
      </c>
      <c r="C4" s="3">
        <v>-0.32700000000000001</v>
      </c>
    </row>
    <row r="5" spans="1:3" x14ac:dyDescent="0.3">
      <c r="A5" s="1">
        <v>4</v>
      </c>
      <c r="B5" s="3">
        <v>1.1619999999999999</v>
      </c>
      <c r="C5" s="3">
        <v>-0.254</v>
      </c>
    </row>
    <row r="6" spans="1:3" x14ac:dyDescent="0.3">
      <c r="A6" s="1">
        <v>5</v>
      </c>
      <c r="B6" s="3">
        <v>1.55</v>
      </c>
      <c r="C6" s="3">
        <v>-0.21</v>
      </c>
    </row>
    <row r="7" spans="1:3" x14ac:dyDescent="0.3">
      <c r="A7" s="1">
        <v>6</v>
      </c>
      <c r="B7" s="3">
        <v>1.9370000000000001</v>
      </c>
      <c r="C7" s="3">
        <v>-0.20799999999999999</v>
      </c>
    </row>
    <row r="8" spans="1:3" x14ac:dyDescent="0.3">
      <c r="A8" s="1">
        <v>7</v>
      </c>
      <c r="B8" s="3">
        <v>2.3250000000000002</v>
      </c>
      <c r="C8" s="3">
        <v>-0.17599999999999999</v>
      </c>
    </row>
    <row r="9" spans="1:3" x14ac:dyDescent="0.3">
      <c r="A9" s="1">
        <v>8</v>
      </c>
      <c r="B9" s="3">
        <v>2.7120000000000002</v>
      </c>
      <c r="C9" s="3">
        <v>-0.112</v>
      </c>
    </row>
    <row r="10" spans="1:3" x14ac:dyDescent="0.3">
      <c r="A10" s="1">
        <v>9</v>
      </c>
      <c r="B10" s="3">
        <v>3.1</v>
      </c>
      <c r="C10" s="3">
        <v>-4.3999999999999997E-2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2017-08-03T22:06:32Z</dcterms:created>
  <dcterms:modified xsi:type="dcterms:W3CDTF">2017-11-29T21:42:41Z</dcterms:modified>
</cp:coreProperties>
</file>