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5" i="3"/>
  <c r="H5" i="3"/>
  <c r="G5" i="3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<sst xmlns="http://schemas.openxmlformats.org/spreadsheetml/2006/main" count="84" uniqueCount="55">
  <si>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</si>
  <si>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</si>
  <si>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</si>
  <si>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López (Q28)</t>
  </si>
  <si>
    <t>Municipio</t>
  </si>
  <si>
    <t>Barbosa</t>
  </si>
  <si>
    <t>Dirección</t>
  </si>
  <si>
    <t>Calle 8a con Cra 20.</t>
  </si>
  <si>
    <t>Barrio</t>
  </si>
  <si>
    <t>Subcuenca</t>
  </si>
  <si>
    <t>Río Aburrá-Medellín</t>
  </si>
  <si>
    <t>Longitud</t>
  </si>
  <si>
    <t>-75.3353182824</t>
  </si>
  <si>
    <t>Latitud</t>
  </si>
  <si>
    <t>6.4369684824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</si>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</sst>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0.218</c:v>
                </c:pt>
                <c:pt idx="3">
                  <c:v>0.436</c:v>
                </c:pt>
                <c:pt idx="4">
                  <c:v>0.65400000000000003</c:v>
                </c:pt>
                <c:pt idx="5">
                  <c:v>0.873</c:v>
                </c:pt>
                <c:pt idx="6">
                  <c:v>1.091</c:v>
                </c:pt>
                <c:pt idx="7">
                  <c:v>1.3089999999999999</c:v>
                </c:pt>
                <c:pt idx="8">
                  <c:v>1.5269999999999999</c:v>
                </c:pt>
                <c:pt idx="9">
                  <c:v>1.7450000000000001</c:v>
                </c:pt>
                <c:pt idx="10">
                  <c:v>1.964</c:v>
                </c:pt>
                <c:pt idx="11">
                  <c:v>2.1819999999999999</c:v>
                </c:pt>
                <c:pt idx="12">
                  <c:v>2.4</c:v>
                </c:pt>
                <c:pt idx="13">
                  <c:v>2.4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-0.02</c:v>
                </c:pt>
                <c:pt idx="2">
                  <c:v>-0.113</c:v>
                </c:pt>
                <c:pt idx="3">
                  <c:v>-0.183</c:v>
                </c:pt>
                <c:pt idx="4">
                  <c:v>-0.20399999999999999</c:v>
                </c:pt>
                <c:pt idx="5">
                  <c:v>-0.13200000000000001</c:v>
                </c:pt>
                <c:pt idx="6">
                  <c:v>-0.16500000000000001</c:v>
                </c:pt>
                <c:pt idx="7">
                  <c:v>-0.14699999999999999</c:v>
                </c:pt>
                <c:pt idx="8">
                  <c:v>-0.104</c:v>
                </c:pt>
                <c:pt idx="9">
                  <c:v>-3.1E-2</c:v>
                </c:pt>
                <c:pt idx="10">
                  <c:v>-0.11700000000000001</c:v>
                </c:pt>
                <c:pt idx="11">
                  <c:v>-4.2000000000000003E-2</c:v>
                </c:pt>
                <c:pt idx="12">
                  <c:v>-3.9E-2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82-46FC-9D40-D923E2DA1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9904"/>
        <c:axId val="560016464"/>
      </c:scatterChart>
      <c:valAx>
        <c:axId val="56000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6464"/>
        <c:crosses val="autoZero"/>
        <c:crossBetween val="midCat"/>
      </c:valAx>
      <c:valAx>
        <c:axId val="56001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0F49E5-D02E-4E6E-9020-F78008FC54E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C72C174-A910-45BE-B875-021B5A3621F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5</v>
      </c>
      <c r="C5" s="3"/>
    </row>
    <row r="6" spans="1:3" x14ac:dyDescent="0.3">
      <c r="A6" s="2" t="s">
        <v>9</v>
      </c>
      <c r="B6" s="3" t="s">
        <v>10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910</v>
      </c>
      <c r="C2" s="3" t="s">
        <v>23</v>
      </c>
    </row>
    <row r="3" spans="1:3" x14ac:dyDescent="0.3">
      <c r="A3" s="2" t="s">
        <v>24</v>
      </c>
      <c r="B3" s="3">
        <v>1010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42992.336111111108</v>
      </c>
      <c r="C5" s="3" t="s">
        <v>17</v>
      </c>
    </row>
    <row r="6" spans="1:3" x14ac:dyDescent="0.3">
      <c r="A6" s="2" t="s">
        <v>28</v>
      </c>
      <c r="B6" s="3">
        <v>2.4</v>
      </c>
      <c r="C6" s="3" t="s">
        <v>29</v>
      </c>
    </row>
    <row r="7" spans="1:3" x14ac:dyDescent="0.3">
      <c r="A7" s="2" t="s">
        <v>30</v>
      </c>
      <c r="B7" s="8">
        <f>SUM(Verticales!H2:H30)</f>
        <v>0.12649323699999998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0.45738577219162768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2.4906780168418652</v>
      </c>
      <c r="C12" s="3" t="s">
        <v>37</v>
      </c>
    </row>
    <row r="13" spans="1:3" x14ac:dyDescent="0.3">
      <c r="A13" s="2" t="s">
        <v>38</v>
      </c>
      <c r="B13" s="8">
        <f>SUM(Verticales!G2:G30)</f>
        <v>0.276557</v>
      </c>
      <c r="C13" s="3" t="s">
        <v>17</v>
      </c>
    </row>
    <row r="14" spans="1:3" x14ac:dyDescent="0.3">
      <c r="A14" s="2" t="s">
        <v>39</v>
      </c>
      <c r="B14" s="8">
        <f>B13/B6</f>
        <v>0.11523208333333333</v>
      </c>
      <c r="C14" s="3" t="s">
        <v>17</v>
      </c>
    </row>
    <row r="15" spans="1:3" x14ac:dyDescent="0.3">
      <c r="A15" s="2" t="s">
        <v>40</v>
      </c>
      <c r="B15" s="8">
        <f>B13/B12</f>
        <v>0.11103683339634132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I16" sqref="I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-0.02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2.1800000000000001E-3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0.218</v>
      </c>
      <c r="C4" s="3">
        <v>-0.113</v>
      </c>
      <c r="D4" s="3">
        <v>0.27700000000000002</v>
      </c>
      <c r="E4" s="3">
        <v>0</v>
      </c>
      <c r="F4" s="3">
        <v>0</v>
      </c>
      <c r="G4" s="6">
        <f t="shared" si="1"/>
        <v>2.4634E-2</v>
      </c>
      <c r="H4" s="7">
        <f t="shared" si="0"/>
        <v>6.8236180000000009E-3</v>
      </c>
      <c r="I4" s="6">
        <f t="shared" ref="I3:I5" si="2">SQRT(ABS(C4-C3)^2+(B4-B3)^2)</f>
        <v>0.23700843866833096</v>
      </c>
    </row>
    <row r="5" spans="1:9" x14ac:dyDescent="0.3">
      <c r="A5" s="1">
        <v>3</v>
      </c>
      <c r="B5" s="3">
        <v>0.436</v>
      </c>
      <c r="C5" s="3">
        <v>-0.183</v>
      </c>
      <c r="D5" s="3">
        <v>0.52200000000000002</v>
      </c>
      <c r="E5" s="3">
        <v>0</v>
      </c>
      <c r="F5" s="3">
        <v>0</v>
      </c>
      <c r="G5" s="6">
        <f t="shared" si="1"/>
        <v>3.9894000000000006E-2</v>
      </c>
      <c r="H5" s="7">
        <f t="shared" si="0"/>
        <v>2.0824668000000005E-2</v>
      </c>
      <c r="I5" s="6">
        <f t="shared" si="2"/>
        <v>0.22896287908741889</v>
      </c>
    </row>
    <row r="6" spans="1:9" x14ac:dyDescent="0.3">
      <c r="A6" s="1">
        <v>4</v>
      </c>
      <c r="B6" s="3">
        <v>0.65400000000000003</v>
      </c>
      <c r="C6" s="3">
        <v>-0.20399999999999999</v>
      </c>
      <c r="D6" s="3">
        <v>0.38900000000000001</v>
      </c>
      <c r="E6" s="3">
        <v>0</v>
      </c>
      <c r="F6" s="3">
        <v>0</v>
      </c>
      <c r="G6" s="6">
        <f t="shared" ref="G6:G15" si="3">((B6-B5)/2+(B7-B6)/2)*ABS(C6)</f>
        <v>4.4573999999999996E-2</v>
      </c>
      <c r="H6" s="7">
        <f t="shared" ref="H6:H15" si="4">G6*D6</f>
        <v>1.7339285999999999E-2</v>
      </c>
      <c r="I6" s="6">
        <f t="shared" ref="I6:I15" si="5">SQRT(ABS(C6-C5)^2+(B6-B5)^2)</f>
        <v>0.21900913222968582</v>
      </c>
    </row>
    <row r="7" spans="1:9" x14ac:dyDescent="0.3">
      <c r="A7" s="1">
        <v>5</v>
      </c>
      <c r="B7" s="3">
        <v>0.873</v>
      </c>
      <c r="C7" s="3">
        <v>-0.13200000000000001</v>
      </c>
      <c r="D7" s="3">
        <v>7.0999999999999994E-2</v>
      </c>
      <c r="E7" s="3">
        <v>0</v>
      </c>
      <c r="F7" s="3">
        <v>0</v>
      </c>
      <c r="G7" s="6">
        <f t="shared" si="3"/>
        <v>2.8841999999999996E-2</v>
      </c>
      <c r="H7" s="7">
        <f t="shared" si="4"/>
        <v>2.0477819999999997E-3</v>
      </c>
      <c r="I7" s="6">
        <f t="shared" si="5"/>
        <v>0.23053199344125749</v>
      </c>
    </row>
    <row r="8" spans="1:9" x14ac:dyDescent="0.3">
      <c r="A8" s="1">
        <v>6</v>
      </c>
      <c r="B8" s="3">
        <v>1.091</v>
      </c>
      <c r="C8" s="3">
        <v>-0.16500000000000001</v>
      </c>
      <c r="D8" s="3">
        <v>0.3</v>
      </c>
      <c r="E8" s="3">
        <v>0</v>
      </c>
      <c r="F8" s="3">
        <v>0</v>
      </c>
      <c r="G8" s="6">
        <f t="shared" si="3"/>
        <v>3.5969999999999995E-2</v>
      </c>
      <c r="H8" s="7">
        <f t="shared" si="4"/>
        <v>1.0790999999999999E-2</v>
      </c>
      <c r="I8" s="6">
        <f t="shared" si="5"/>
        <v>0.22048355947779869</v>
      </c>
    </row>
    <row r="9" spans="1:9" x14ac:dyDescent="0.3">
      <c r="A9" s="1">
        <v>7</v>
      </c>
      <c r="B9" s="3">
        <v>1.3089999999999999</v>
      </c>
      <c r="C9" s="3">
        <v>-0.14699999999999999</v>
      </c>
      <c r="D9" s="3">
        <v>0.70699999999999996</v>
      </c>
      <c r="E9" s="3">
        <v>0</v>
      </c>
      <c r="F9" s="3">
        <v>0</v>
      </c>
      <c r="G9" s="6">
        <f t="shared" si="3"/>
        <v>3.2045999999999991E-2</v>
      </c>
      <c r="H9" s="7">
        <f t="shared" si="4"/>
        <v>2.2656521999999991E-2</v>
      </c>
      <c r="I9" s="6">
        <f t="shared" si="5"/>
        <v>0.21874185699129461</v>
      </c>
    </row>
    <row r="10" spans="1:9" x14ac:dyDescent="0.3">
      <c r="A10" s="1">
        <v>8</v>
      </c>
      <c r="B10" s="3">
        <v>1.5269999999999999</v>
      </c>
      <c r="C10" s="3">
        <v>-0.104</v>
      </c>
      <c r="D10" s="3">
        <v>0.60699999999999998</v>
      </c>
      <c r="E10" s="3">
        <v>0</v>
      </c>
      <c r="F10" s="3">
        <v>0</v>
      </c>
      <c r="G10" s="6">
        <f t="shared" si="3"/>
        <v>2.2672000000000008E-2</v>
      </c>
      <c r="H10" s="7">
        <f t="shared" si="4"/>
        <v>1.3761904000000005E-2</v>
      </c>
      <c r="I10" s="6">
        <f t="shared" si="5"/>
        <v>0.22220036003571189</v>
      </c>
    </row>
    <row r="11" spans="1:9" x14ac:dyDescent="0.3">
      <c r="A11" s="1">
        <v>9</v>
      </c>
      <c r="B11" s="3">
        <v>1.7450000000000001</v>
      </c>
      <c r="C11" s="3">
        <v>-3.1E-2</v>
      </c>
      <c r="D11" s="3">
        <v>0.74299999999999999</v>
      </c>
      <c r="E11" s="3">
        <v>0</v>
      </c>
      <c r="F11" s="3">
        <v>0</v>
      </c>
      <c r="G11" s="6">
        <f t="shared" si="3"/>
        <v>6.7735000000000009E-3</v>
      </c>
      <c r="H11" s="7">
        <f t="shared" si="4"/>
        <v>5.0327105000000007E-3</v>
      </c>
      <c r="I11" s="6">
        <f t="shared" si="5"/>
        <v>0.22989780338228569</v>
      </c>
    </row>
    <row r="12" spans="1:9" x14ac:dyDescent="0.3">
      <c r="A12" s="1">
        <v>10</v>
      </c>
      <c r="B12" s="3">
        <v>1.964</v>
      </c>
      <c r="C12" s="3">
        <v>-0.11700000000000001</v>
      </c>
      <c r="D12" s="3">
        <v>0.79700000000000004</v>
      </c>
      <c r="E12" s="3">
        <v>0</v>
      </c>
      <c r="F12" s="3">
        <v>0</v>
      </c>
      <c r="G12" s="6">
        <f t="shared" si="3"/>
        <v>2.556449999999999E-2</v>
      </c>
      <c r="H12" s="7">
        <f t="shared" si="4"/>
        <v>2.0374906499999994E-2</v>
      </c>
      <c r="I12" s="6">
        <f t="shared" si="5"/>
        <v>0.23528068344001371</v>
      </c>
    </row>
    <row r="13" spans="1:9" x14ac:dyDescent="0.3">
      <c r="A13" s="1">
        <v>11</v>
      </c>
      <c r="B13" s="3">
        <v>2.1819999999999999</v>
      </c>
      <c r="C13" s="3">
        <v>-4.2000000000000003E-2</v>
      </c>
      <c r="D13" s="3">
        <v>0.52800000000000002</v>
      </c>
      <c r="E13" s="3">
        <v>0</v>
      </c>
      <c r="F13" s="3">
        <v>0</v>
      </c>
      <c r="G13" s="6">
        <f t="shared" si="3"/>
        <v>9.1559999999999992E-3</v>
      </c>
      <c r="H13" s="7">
        <f t="shared" si="4"/>
        <v>4.8343679999999995E-3</v>
      </c>
      <c r="I13" s="6">
        <f t="shared" si="5"/>
        <v>0.23054066886343499</v>
      </c>
    </row>
    <row r="14" spans="1:9" x14ac:dyDescent="0.3">
      <c r="A14" s="1">
        <v>12</v>
      </c>
      <c r="B14" s="3">
        <v>2.4</v>
      </c>
      <c r="C14" s="3">
        <v>-3.9E-2</v>
      </c>
      <c r="D14" s="3">
        <v>0.47199999999999998</v>
      </c>
      <c r="E14" s="3">
        <v>0</v>
      </c>
      <c r="F14" s="3">
        <v>0</v>
      </c>
      <c r="G14" s="6">
        <f t="shared" si="3"/>
        <v>4.2509999999999996E-3</v>
      </c>
      <c r="H14" s="7">
        <f t="shared" si="4"/>
        <v>2.0064719999999996E-3</v>
      </c>
      <c r="I14" s="6">
        <f t="shared" si="5"/>
        <v>0.21802064122463266</v>
      </c>
    </row>
    <row r="15" spans="1:9" x14ac:dyDescent="0.3">
      <c r="B15" s="5">
        <v>2.4</v>
      </c>
      <c r="C15" s="5">
        <v>0</v>
      </c>
      <c r="D15" s="5">
        <v>0</v>
      </c>
      <c r="E15" s="5">
        <v>0</v>
      </c>
      <c r="F15" s="5">
        <v>0</v>
      </c>
      <c r="G15" s="6">
        <f t="shared" si="3"/>
        <v>0</v>
      </c>
      <c r="H15" s="7">
        <f t="shared" si="4"/>
        <v>0</v>
      </c>
      <c r="I15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-0.02</v>
      </c>
    </row>
    <row r="3" spans="1:3" x14ac:dyDescent="0.3">
      <c r="A3" s="1">
        <v>2</v>
      </c>
      <c r="B3" s="3">
        <v>0.218</v>
      </c>
      <c r="C3" s="3">
        <v>-0.113</v>
      </c>
    </row>
    <row r="4" spans="1:3" x14ac:dyDescent="0.3">
      <c r="A4" s="1">
        <v>3</v>
      </c>
      <c r="B4" s="3">
        <v>0.436</v>
      </c>
      <c r="C4" s="3">
        <v>-0.183</v>
      </c>
    </row>
    <row r="5" spans="1:3" x14ac:dyDescent="0.3">
      <c r="A5" s="1">
        <v>4</v>
      </c>
      <c r="B5" s="3">
        <v>0.65400000000000003</v>
      </c>
      <c r="C5" s="3">
        <v>-0.20399999999999999</v>
      </c>
    </row>
    <row r="6" spans="1:3" x14ac:dyDescent="0.3">
      <c r="A6" s="1">
        <v>5</v>
      </c>
      <c r="B6" s="3">
        <v>0.873</v>
      </c>
      <c r="C6" s="3">
        <v>-0.13200000000000001</v>
      </c>
    </row>
    <row r="7" spans="1:3" x14ac:dyDescent="0.3">
      <c r="A7" s="1">
        <v>6</v>
      </c>
      <c r="B7" s="3">
        <v>1.091</v>
      </c>
      <c r="C7" s="3">
        <v>-0.16500000000000001</v>
      </c>
    </row>
    <row r="8" spans="1:3" x14ac:dyDescent="0.3">
      <c r="A8" s="1">
        <v>7</v>
      </c>
      <c r="B8" s="3">
        <v>1.3089999999999999</v>
      </c>
      <c r="C8" s="3">
        <v>-0.14699999999999999</v>
      </c>
    </row>
    <row r="9" spans="1:3" x14ac:dyDescent="0.3">
      <c r="A9" s="1">
        <v>8</v>
      </c>
      <c r="B9" s="3">
        <v>1.5269999999999999</v>
      </c>
      <c r="C9" s="3">
        <v>-0.104</v>
      </c>
    </row>
    <row r="10" spans="1:3" x14ac:dyDescent="0.3">
      <c r="A10" s="1">
        <v>9</v>
      </c>
      <c r="B10" s="3">
        <v>1.7450000000000001</v>
      </c>
      <c r="C10" s="3">
        <v>-3.1E-2</v>
      </c>
    </row>
    <row r="11" spans="1:3" x14ac:dyDescent="0.3">
      <c r="A11" s="1">
        <v>10</v>
      </c>
      <c r="B11" s="3">
        <v>1.964</v>
      </c>
      <c r="C11" s="3">
        <v>-0.11700000000000001</v>
      </c>
    </row>
    <row r="12" spans="1:3" x14ac:dyDescent="0.3">
      <c r="A12" s="1">
        <v>11</v>
      </c>
      <c r="B12" s="3">
        <v>2.1819999999999999</v>
      </c>
      <c r="C12" s="3">
        <v>-4.2000000000000003E-2</v>
      </c>
    </row>
    <row r="13" spans="1:3" x14ac:dyDescent="0.3">
      <c r="A13" s="1">
        <v>12</v>
      </c>
      <c r="B13" s="3">
        <v>2.4</v>
      </c>
      <c r="C13" s="3">
        <v>-3.9E-2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2017-10-31T16:21:04Z</dcterms:created>
  <dcterms:modified xsi:type="dcterms:W3CDTF">2017-11-29T22:09:06Z</dcterms:modified>
</cp:coreProperties>
</file>