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o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3" i="3"/>
  <c r="H13" i="3" s="1"/>
  <c r="I13" i="3"/>
  <c r="G5" i="3"/>
  <c r="H5" i="3"/>
  <c r="I5" i="3"/>
  <c r="G6" i="3"/>
  <c r="H6" i="3"/>
  <c r="I6" i="3"/>
  <c r="G7" i="3"/>
  <c r="H7" i="3" s="1"/>
  <c r="I7" i="3"/>
  <c r="G8" i="3"/>
  <c r="H8" i="3" s="1"/>
  <c r="I8" i="3"/>
  <c r="G9" i="3"/>
  <c r="H9" i="3"/>
  <c r="I9" i="3"/>
  <c r="G10" i="3"/>
  <c r="H10" i="3"/>
  <c r="I10" i="3"/>
  <c r="G11" i="3"/>
  <c r="H11" i="3" s="1"/>
  <c r="I11" i="3"/>
  <c r="G12" i="3"/>
  <c r="H12" i="3" s="1"/>
  <c r="I12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<sst xmlns="http://schemas.openxmlformats.org/spreadsheetml/2006/main" count="84" uniqueCount="56">
  <si>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</si>
  <si>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</si>
  <si>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</si>
  <si>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Papelsa (E16)</t>
  </si>
  <si>
    <t>Municipio</t>
  </si>
  <si>
    <t>Barbosa</t>
  </si>
  <si>
    <t>Dirección</t>
  </si>
  <si>
    <t>Cra 22</t>
  </si>
  <si>
    <t>Barrio</t>
  </si>
  <si>
    <t>La Playa</t>
  </si>
  <si>
    <t>Subcuenca</t>
  </si>
  <si>
    <t>Río Aburrá</t>
  </si>
  <si>
    <t>Longitud</t>
  </si>
  <si>
    <t>-75.3315</t>
  </si>
  <si>
    <t>Latitud</t>
  </si>
  <si>
    <t>6.446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</si>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</sst>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4.5</c:v>
                </c:pt>
                <c:pt idx="1">
                  <c:v>7.5</c:v>
                </c:pt>
                <c:pt idx="2">
                  <c:v>10.5</c:v>
                </c:pt>
                <c:pt idx="3">
                  <c:v>15</c:v>
                </c:pt>
                <c:pt idx="4">
                  <c:v>19.5</c:v>
                </c:pt>
                <c:pt idx="5">
                  <c:v>24</c:v>
                </c:pt>
                <c:pt idx="6">
                  <c:v>28.5</c:v>
                </c:pt>
                <c:pt idx="7">
                  <c:v>33</c:v>
                </c:pt>
                <c:pt idx="8">
                  <c:v>37.5</c:v>
                </c:pt>
                <c:pt idx="9">
                  <c:v>42</c:v>
                </c:pt>
                <c:pt idx="10">
                  <c:v>46.5</c:v>
                </c:pt>
                <c:pt idx="11">
                  <c:v>48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-1.23</c:v>
                </c:pt>
                <c:pt idx="2">
                  <c:v>-1.9</c:v>
                </c:pt>
                <c:pt idx="3">
                  <c:v>-2.9</c:v>
                </c:pt>
                <c:pt idx="4">
                  <c:v>-4.07</c:v>
                </c:pt>
                <c:pt idx="5">
                  <c:v>-4.24</c:v>
                </c:pt>
                <c:pt idx="6">
                  <c:v>-3.72</c:v>
                </c:pt>
                <c:pt idx="7">
                  <c:v>-2.99</c:v>
                </c:pt>
                <c:pt idx="8">
                  <c:v>-2.2200000000000002</c:v>
                </c:pt>
                <c:pt idx="9">
                  <c:v>-1.27</c:v>
                </c:pt>
                <c:pt idx="10">
                  <c:v>-0.65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73-475E-B81A-2EF376B4F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075920"/>
        <c:axId val="546079200"/>
      </c:scatterChart>
      <c:valAx>
        <c:axId val="54607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079200"/>
        <c:crosses val="autoZero"/>
        <c:crossBetween val="midCat"/>
      </c:valAx>
      <c:valAx>
        <c:axId val="54607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607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0495797-9EBB-4A7C-9EC3-30828F6DC2D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7F812A-C68C-466B-92EC-07DE248A78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776</v>
      </c>
      <c r="C2" s="3" t="s">
        <v>24</v>
      </c>
    </row>
    <row r="3" spans="1:3" x14ac:dyDescent="0.3">
      <c r="A3" s="2" t="s">
        <v>25</v>
      </c>
      <c r="B3" s="3">
        <v>1006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42851.429166666669</v>
      </c>
      <c r="C5" s="3" t="s">
        <v>18</v>
      </c>
    </row>
    <row r="6" spans="1:3" x14ac:dyDescent="0.3">
      <c r="A6" s="2" t="s">
        <v>29</v>
      </c>
      <c r="B6" s="3">
        <v>43.5</v>
      </c>
      <c r="C6" s="3" t="s">
        <v>30</v>
      </c>
    </row>
    <row r="7" spans="1:3" x14ac:dyDescent="0.3">
      <c r="A7" s="2" t="s">
        <v>31</v>
      </c>
      <c r="B7" s="7">
        <f>SUM(Verticales!H2:H30)</f>
        <v>199.16049000000001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1.825318394281001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44.509508861828728</v>
      </c>
      <c r="C12" s="3" t="s">
        <v>38</v>
      </c>
    </row>
    <row r="13" spans="1:3" x14ac:dyDescent="0.3">
      <c r="A13" s="2" t="s">
        <v>39</v>
      </c>
      <c r="B13" s="7">
        <f>SUM(Verticales!G2:G30)</f>
        <v>109.11</v>
      </c>
      <c r="C13" s="3" t="s">
        <v>18</v>
      </c>
    </row>
    <row r="14" spans="1:3" x14ac:dyDescent="0.3">
      <c r="A14" s="2" t="s">
        <v>40</v>
      </c>
      <c r="B14" s="7">
        <f>B13/B6</f>
        <v>2.5082758620689654</v>
      </c>
      <c r="C14" s="3" t="s">
        <v>18</v>
      </c>
    </row>
    <row r="15" spans="1:3" x14ac:dyDescent="0.3">
      <c r="A15" s="2" t="s">
        <v>41</v>
      </c>
      <c r="B15" s="7">
        <f>B13/B12</f>
        <v>2.4513862945266629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4.5</v>
      </c>
      <c r="C2" s="3">
        <v>0</v>
      </c>
      <c r="D2" s="3">
        <v>0</v>
      </c>
      <c r="E2" s="3">
        <v>0</v>
      </c>
      <c r="F2" s="3">
        <v>-999</v>
      </c>
      <c r="G2" s="5">
        <v>0</v>
      </c>
      <c r="H2" s="6">
        <f t="shared" ref="H2:H4" si="0">G2*D2</f>
        <v>0</v>
      </c>
      <c r="I2" s="5">
        <v>0</v>
      </c>
    </row>
    <row r="3" spans="1:9" x14ac:dyDescent="0.3">
      <c r="A3" s="1">
        <v>2</v>
      </c>
      <c r="B3" s="3">
        <v>7.5</v>
      </c>
      <c r="C3" s="3">
        <v>-1.23</v>
      </c>
      <c r="D3" s="3">
        <v>0.72099999999999997</v>
      </c>
      <c r="E3" s="3">
        <v>1.5</v>
      </c>
      <c r="F3" s="3">
        <v>-999</v>
      </c>
      <c r="G3" s="5">
        <f t="shared" ref="G3:G4" si="1">((B3-B2)/2+(B4-B3)/2)*ABS(C3)</f>
        <v>3.69</v>
      </c>
      <c r="H3" s="6">
        <f t="shared" si="0"/>
        <v>2.6604899999999998</v>
      </c>
      <c r="I3" s="5">
        <f t="shared" ref="I3:I4" si="2">SQRT(ABS(C3-C2)^2+(B3-B2)^2)</f>
        <v>3.2423602514217942</v>
      </c>
    </row>
    <row r="4" spans="1:9" x14ac:dyDescent="0.3">
      <c r="A4" s="1">
        <v>3</v>
      </c>
      <c r="B4" s="3">
        <v>10.5</v>
      </c>
      <c r="C4" s="3">
        <v>-1.9</v>
      </c>
      <c r="D4" s="3">
        <v>1.26</v>
      </c>
      <c r="E4" s="3">
        <v>1.7</v>
      </c>
      <c r="F4" s="3">
        <v>-999</v>
      </c>
      <c r="G4" s="5">
        <f t="shared" si="1"/>
        <v>7.125</v>
      </c>
      <c r="H4" s="6">
        <f t="shared" si="0"/>
        <v>8.9775000000000009</v>
      </c>
      <c r="I4" s="5">
        <f t="shared" si="2"/>
        <v>3.0739063095676809</v>
      </c>
    </row>
    <row r="5" spans="1:9" x14ac:dyDescent="0.3">
      <c r="A5" s="1">
        <v>4</v>
      </c>
      <c r="B5" s="3">
        <v>15</v>
      </c>
      <c r="C5" s="3">
        <v>-2.9</v>
      </c>
      <c r="D5" s="3">
        <v>1.84</v>
      </c>
      <c r="E5" s="3">
        <v>2.8</v>
      </c>
      <c r="F5" s="3">
        <v>-999</v>
      </c>
      <c r="G5" s="5">
        <f t="shared" ref="G5:G13" si="3">((B5-B4)/2+(B6-B5)/2)*ABS(C5)</f>
        <v>13.049999999999999</v>
      </c>
      <c r="H5" s="6">
        <f t="shared" ref="H5:H13" si="4">G5*D5</f>
        <v>24.012</v>
      </c>
      <c r="I5" s="5">
        <f t="shared" ref="I5:I13" si="5">SQRT(ABS(C5-C4)^2+(B5-B4)^2)</f>
        <v>4.6097722286464435</v>
      </c>
    </row>
    <row r="6" spans="1:9" x14ac:dyDescent="0.3">
      <c r="A6" s="1">
        <v>5</v>
      </c>
      <c r="B6" s="3">
        <v>19.5</v>
      </c>
      <c r="C6" s="3">
        <v>-4.07</v>
      </c>
      <c r="D6" s="3">
        <v>2.1</v>
      </c>
      <c r="E6" s="3">
        <v>2.9</v>
      </c>
      <c r="F6" s="3">
        <v>-999</v>
      </c>
      <c r="G6" s="5">
        <f t="shared" si="3"/>
        <v>18.315000000000001</v>
      </c>
      <c r="H6" s="6">
        <f t="shared" si="4"/>
        <v>38.461500000000001</v>
      </c>
      <c r="I6" s="5">
        <f t="shared" si="5"/>
        <v>4.649612887112216</v>
      </c>
    </row>
    <row r="7" spans="1:9" x14ac:dyDescent="0.3">
      <c r="A7" s="1">
        <v>6</v>
      </c>
      <c r="B7" s="3">
        <v>24</v>
      </c>
      <c r="C7" s="3">
        <v>-4.24</v>
      </c>
      <c r="D7" s="3">
        <v>2.12</v>
      </c>
      <c r="E7" s="3">
        <v>2.8</v>
      </c>
      <c r="F7" s="3">
        <v>-999</v>
      </c>
      <c r="G7" s="5">
        <f t="shared" si="3"/>
        <v>19.080000000000002</v>
      </c>
      <c r="H7" s="6">
        <f t="shared" si="4"/>
        <v>40.449600000000004</v>
      </c>
      <c r="I7" s="5">
        <f t="shared" si="5"/>
        <v>4.5032099662351968</v>
      </c>
    </row>
    <row r="8" spans="1:9" x14ac:dyDescent="0.3">
      <c r="A8" s="1">
        <v>7</v>
      </c>
      <c r="B8" s="3">
        <v>28.5</v>
      </c>
      <c r="C8" s="3">
        <v>-3.72</v>
      </c>
      <c r="D8" s="3">
        <v>2.02</v>
      </c>
      <c r="E8" s="3">
        <v>2.4</v>
      </c>
      <c r="F8" s="3">
        <v>-999</v>
      </c>
      <c r="G8" s="5">
        <f t="shared" si="3"/>
        <v>16.740000000000002</v>
      </c>
      <c r="H8" s="6">
        <f t="shared" si="4"/>
        <v>33.814800000000005</v>
      </c>
      <c r="I8" s="5">
        <f t="shared" si="5"/>
        <v>4.5299448120258594</v>
      </c>
    </row>
    <row r="9" spans="1:9" x14ac:dyDescent="0.3">
      <c r="A9" s="1">
        <v>8</v>
      </c>
      <c r="B9" s="3">
        <v>33</v>
      </c>
      <c r="C9" s="3">
        <v>-2.99</v>
      </c>
      <c r="D9" s="3">
        <v>1.86</v>
      </c>
      <c r="E9" s="3">
        <v>2.5</v>
      </c>
      <c r="F9" s="3">
        <v>-999</v>
      </c>
      <c r="G9" s="5">
        <f t="shared" si="3"/>
        <v>13.455000000000002</v>
      </c>
      <c r="H9" s="6">
        <f t="shared" si="4"/>
        <v>25.026300000000006</v>
      </c>
      <c r="I9" s="5">
        <f t="shared" si="5"/>
        <v>4.5588266034145235</v>
      </c>
    </row>
    <row r="10" spans="1:9" x14ac:dyDescent="0.3">
      <c r="A10" s="1">
        <v>9</v>
      </c>
      <c r="B10" s="3">
        <v>37.5</v>
      </c>
      <c r="C10" s="3">
        <v>-2.2200000000000002</v>
      </c>
      <c r="D10" s="3">
        <v>1.55</v>
      </c>
      <c r="E10" s="3">
        <v>1.8</v>
      </c>
      <c r="F10" s="3">
        <v>-999</v>
      </c>
      <c r="G10" s="5">
        <f t="shared" si="3"/>
        <v>9.99</v>
      </c>
      <c r="H10" s="6">
        <f t="shared" si="4"/>
        <v>15.484500000000001</v>
      </c>
      <c r="I10" s="5">
        <f t="shared" si="5"/>
        <v>4.5654025014230672</v>
      </c>
    </row>
    <row r="11" spans="1:9" x14ac:dyDescent="0.3">
      <c r="A11" s="1">
        <v>10</v>
      </c>
      <c r="B11" s="3">
        <v>42</v>
      </c>
      <c r="C11" s="3">
        <v>-1.27</v>
      </c>
      <c r="D11" s="3">
        <v>1.32</v>
      </c>
      <c r="E11" s="3">
        <v>1.7</v>
      </c>
      <c r="F11" s="3">
        <v>-999</v>
      </c>
      <c r="G11" s="5">
        <f t="shared" si="3"/>
        <v>5.7149999999999999</v>
      </c>
      <c r="H11" s="6">
        <f t="shared" si="4"/>
        <v>7.5438000000000001</v>
      </c>
      <c r="I11" s="5">
        <f t="shared" si="5"/>
        <v>4.5991847103590002</v>
      </c>
    </row>
    <row r="12" spans="1:9" x14ac:dyDescent="0.3">
      <c r="A12" s="1">
        <v>11</v>
      </c>
      <c r="B12" s="3">
        <v>46.5</v>
      </c>
      <c r="C12" s="3">
        <v>-0.65</v>
      </c>
      <c r="D12" s="3">
        <v>1.4</v>
      </c>
      <c r="E12" s="3">
        <v>2</v>
      </c>
      <c r="F12" s="3">
        <v>-999</v>
      </c>
      <c r="G12" s="5">
        <f t="shared" si="3"/>
        <v>1.9500000000000002</v>
      </c>
      <c r="H12" s="6">
        <f t="shared" si="4"/>
        <v>2.73</v>
      </c>
      <c r="I12" s="5">
        <f t="shared" si="5"/>
        <v>4.5425103191957641</v>
      </c>
    </row>
    <row r="13" spans="1:9" x14ac:dyDescent="0.3">
      <c r="A13" s="1">
        <v>12</v>
      </c>
      <c r="B13" s="3">
        <v>48</v>
      </c>
      <c r="C13" s="3">
        <v>0</v>
      </c>
      <c r="D13" s="3">
        <v>0</v>
      </c>
      <c r="E13" s="3">
        <v>0</v>
      </c>
      <c r="F13" s="3">
        <v>-999</v>
      </c>
      <c r="G13" s="5">
        <f t="shared" si="3"/>
        <v>0</v>
      </c>
      <c r="H13" s="6">
        <f t="shared" si="4"/>
        <v>0</v>
      </c>
      <c r="I13" s="5">
        <f t="shared" si="5"/>
        <v>1.6347782724271815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1.4</v>
      </c>
    </row>
    <row r="3" spans="1:3" x14ac:dyDescent="0.3">
      <c r="A3" s="1">
        <v>2</v>
      </c>
      <c r="B3" s="3">
        <v>0.75</v>
      </c>
      <c r="C3" s="3">
        <v>1.24</v>
      </c>
    </row>
    <row r="4" spans="1:3" x14ac:dyDescent="0.3">
      <c r="A4" s="1">
        <v>3</v>
      </c>
      <c r="B4" s="3">
        <v>1.5</v>
      </c>
      <c r="C4" s="3">
        <v>0.96</v>
      </c>
    </row>
    <row r="5" spans="1:3" x14ac:dyDescent="0.3">
      <c r="A5" s="1">
        <v>4</v>
      </c>
      <c r="B5" s="3">
        <v>2.25</v>
      </c>
      <c r="C5" s="3">
        <v>0.32</v>
      </c>
    </row>
    <row r="6" spans="1:3" x14ac:dyDescent="0.3">
      <c r="A6" s="1">
        <v>5</v>
      </c>
      <c r="B6" s="3">
        <v>3</v>
      </c>
      <c r="C6" s="3">
        <v>0.17</v>
      </c>
    </row>
    <row r="7" spans="1:3" x14ac:dyDescent="0.3">
      <c r="A7" s="1">
        <v>6</v>
      </c>
      <c r="B7" s="3">
        <v>3.75</v>
      </c>
      <c r="C7" s="3">
        <v>0.12</v>
      </c>
    </row>
    <row r="8" spans="1:3" x14ac:dyDescent="0.3">
      <c r="A8" s="1">
        <v>7</v>
      </c>
      <c r="B8" s="3">
        <v>4.5</v>
      </c>
      <c r="C8" s="3">
        <v>0</v>
      </c>
    </row>
    <row r="9" spans="1:3" x14ac:dyDescent="0.3">
      <c r="A9" s="1">
        <v>8</v>
      </c>
      <c r="B9" s="3">
        <v>7.5</v>
      </c>
      <c r="C9" s="3">
        <v>-1.23</v>
      </c>
    </row>
    <row r="10" spans="1:3" x14ac:dyDescent="0.3">
      <c r="A10" s="1">
        <v>9</v>
      </c>
      <c r="B10" s="3">
        <v>10.5</v>
      </c>
      <c r="C10" s="3">
        <v>-1.9</v>
      </c>
    </row>
    <row r="11" spans="1:3" x14ac:dyDescent="0.3">
      <c r="A11" s="1">
        <v>10</v>
      </c>
      <c r="B11" s="3">
        <v>15</v>
      </c>
      <c r="C11" s="3">
        <v>-2.9</v>
      </c>
    </row>
    <row r="12" spans="1:3" x14ac:dyDescent="0.3">
      <c r="A12" s="1">
        <v>11</v>
      </c>
      <c r="B12" s="3">
        <v>19.5</v>
      </c>
      <c r="C12" s="3">
        <v>-4.07</v>
      </c>
    </row>
    <row r="13" spans="1:3" x14ac:dyDescent="0.3">
      <c r="A13" s="1">
        <v>12</v>
      </c>
      <c r="B13" s="3">
        <v>24</v>
      </c>
      <c r="C13" s="3">
        <v>-4.24</v>
      </c>
    </row>
    <row r="14" spans="1:3" x14ac:dyDescent="0.3">
      <c r="A14" s="1">
        <v>13</v>
      </c>
      <c r="B14" s="3">
        <v>28.5</v>
      </c>
      <c r="C14" s="3">
        <v>-3.72</v>
      </c>
    </row>
    <row r="15" spans="1:3" x14ac:dyDescent="0.3">
      <c r="A15" s="1">
        <v>14</v>
      </c>
      <c r="B15" s="3">
        <v>33</v>
      </c>
      <c r="C15" s="3">
        <v>-2.99</v>
      </c>
    </row>
    <row r="16" spans="1:3" x14ac:dyDescent="0.3">
      <c r="A16" s="1">
        <v>15</v>
      </c>
      <c r="B16" s="3">
        <v>37.5</v>
      </c>
      <c r="C16" s="3">
        <v>-2.2200000000000002</v>
      </c>
    </row>
    <row r="17" spans="1:3" x14ac:dyDescent="0.3">
      <c r="A17" s="1">
        <v>16</v>
      </c>
      <c r="B17" s="3">
        <v>42</v>
      </c>
      <c r="C17" s="3">
        <v>-1.27</v>
      </c>
    </row>
    <row r="18" spans="1:3" x14ac:dyDescent="0.3">
      <c r="A18" s="1">
        <v>17</v>
      </c>
      <c r="B18" s="3">
        <v>46.5</v>
      </c>
      <c r="C18" s="3">
        <v>-0.65</v>
      </c>
    </row>
    <row r="19" spans="1:3" x14ac:dyDescent="0.3">
      <c r="A19" s="1">
        <v>18</v>
      </c>
      <c r="B19" s="3">
        <v>48</v>
      </c>
      <c r="C19" s="3">
        <v>0</v>
      </c>
    </row>
    <row r="20" spans="1:3" x14ac:dyDescent="0.3">
      <c r="A20" s="1">
        <v>19</v>
      </c>
      <c r="B20" s="3">
        <v>48.75</v>
      </c>
      <c r="C20" s="3">
        <v>7.0000000000000007E-2</v>
      </c>
    </row>
    <row r="21" spans="1:3" x14ac:dyDescent="0.3">
      <c r="A21" s="1">
        <v>20</v>
      </c>
      <c r="B21" s="3">
        <v>49.5</v>
      </c>
      <c r="C21" s="3">
        <v>0.43</v>
      </c>
    </row>
    <row r="22" spans="1:3" x14ac:dyDescent="0.3">
      <c r="A22" s="1">
        <v>21</v>
      </c>
      <c r="B22" s="3">
        <v>50.25</v>
      </c>
      <c r="C22" s="3">
        <v>1.86</v>
      </c>
    </row>
    <row r="23" spans="1:3" x14ac:dyDescent="0.3">
      <c r="A23" s="1">
        <v>22</v>
      </c>
      <c r="B23" s="3">
        <v>51</v>
      </c>
      <c r="C23" s="3">
        <v>1.9</v>
      </c>
    </row>
    <row r="24" spans="1:3" x14ac:dyDescent="0.3">
      <c r="A24" s="1">
        <v>23</v>
      </c>
      <c r="B24" s="3">
        <v>51.75</v>
      </c>
      <c r="C24" s="3">
        <v>2.58</v>
      </c>
    </row>
    <row r="25" spans="1:3" x14ac:dyDescent="0.3">
      <c r="A25" s="1">
        <v>24</v>
      </c>
      <c r="B25" s="3">
        <v>52.5</v>
      </c>
      <c r="C25" s="3">
        <v>3.8</v>
      </c>
    </row>
    <row r="26" spans="1:3" x14ac:dyDescent="0.3">
      <c r="A26" s="1">
        <v>25</v>
      </c>
      <c r="B26" s="3">
        <v>53.25</v>
      </c>
      <c r="C26" s="3">
        <v>4.2</v>
      </c>
    </row>
    <row r="27" spans="1:3" x14ac:dyDescent="0.3">
      <c r="A27" s="1">
        <v>26</v>
      </c>
      <c r="B27" s="3">
        <v>54</v>
      </c>
      <c r="C27" s="3">
        <v>4.25</v>
      </c>
    </row>
    <row r="28" spans="1:3" x14ac:dyDescent="0.3">
      <c r="A28" s="1">
        <v>27</v>
      </c>
      <c r="B28" s="3">
        <v>57</v>
      </c>
      <c r="C28" s="3">
        <v>6.9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2017-08-04T15:36:28Z</dcterms:created>
  <dcterms:modified xsi:type="dcterms:W3CDTF">2017-11-29T21:10:38Z</dcterms:modified>
</cp:coreProperties>
</file>