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80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cio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8" i="3"/>
  <c r="H8" i="3"/>
  <c r="I8" i="3"/>
  <c r="G9" i="3"/>
  <c r="H9" i="3"/>
  <c r="I9" i="3"/>
  <c r="G10" i="3"/>
  <c r="H10" i="3"/>
  <c r="I10" i="3"/>
  <c r="G11" i="3"/>
  <c r="H11" i="3" s="1"/>
  <c r="I11" i="3"/>
  <c r="G12" i="3"/>
  <c r="H12" i="3"/>
  <c r="I12" i="3"/>
  <c r="G13" i="3"/>
  <c r="H13" i="3"/>
  <c r="I13" i="3"/>
  <c r="G14" i="3"/>
  <c r="H14" i="3"/>
  <c r="I14" i="3"/>
  <c r="G15" i="3"/>
  <c r="H15" i="3" s="1"/>
  <c r="I15" i="3"/>
  <c r="G7" i="3"/>
  <c r="H7" i="3" s="1"/>
  <c r="I7" i="3"/>
  <c r="G6" i="3"/>
  <c r="H6" i="3"/>
  <c r="I6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<sst xmlns="http://schemas.openxmlformats.org/spreadsheetml/2006/main" count="84" uniqueCount="56">
  <si>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</si>
  <si>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</si>
  <si>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</si>
  <si>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Ancón Norte (E12)</t>
  </si>
  <si>
    <t>Municipio</t>
  </si>
  <si>
    <t>Copacabana</t>
  </si>
  <si>
    <t>Dirección</t>
  </si>
  <si>
    <t>Carrera 23</t>
  </si>
  <si>
    <t>Barrio</t>
  </si>
  <si>
    <t>El Rodeo</t>
  </si>
  <si>
    <t>Subcuenca</t>
  </si>
  <si>
    <t>Río Aburrá</t>
  </si>
  <si>
    <t>Longitud</t>
  </si>
  <si>
    <t>-75.489</t>
  </si>
  <si>
    <t>Latitud</t>
  </si>
  <si>
    <t>6.371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</si>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</sst>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-0.52</c:v>
                </c:pt>
                <c:pt idx="2">
                  <c:v>-0.67</c:v>
                </c:pt>
                <c:pt idx="3">
                  <c:v>-0.98</c:v>
                </c:pt>
                <c:pt idx="4">
                  <c:v>-1.2</c:v>
                </c:pt>
                <c:pt idx="5">
                  <c:v>-1.22</c:v>
                </c:pt>
                <c:pt idx="6">
                  <c:v>-1.24</c:v>
                </c:pt>
                <c:pt idx="7">
                  <c:v>-1.63</c:v>
                </c:pt>
                <c:pt idx="8">
                  <c:v>-2.2000000000000002</c:v>
                </c:pt>
                <c:pt idx="9">
                  <c:v>-1.9</c:v>
                </c:pt>
                <c:pt idx="10">
                  <c:v>-2.1</c:v>
                </c:pt>
                <c:pt idx="11">
                  <c:v>-2.2000000000000002</c:v>
                </c:pt>
                <c:pt idx="12">
                  <c:v>-2.5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C6-4884-8E9D-EFAFD18D0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17416"/>
        <c:axId val="563015776"/>
      </c:scatterChart>
      <c:valAx>
        <c:axId val="563017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5776"/>
        <c:crosses val="autoZero"/>
        <c:crossBetween val="midCat"/>
      </c:valAx>
      <c:valAx>
        <c:axId val="56301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7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EE21BE6-4F3E-4290-B8F0-8FC5C4023851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4DA0CDA-9385-4AC1-9CF1-F3B54039A41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876</v>
      </c>
      <c r="C2" s="3" t="s">
        <v>24</v>
      </c>
    </row>
    <row r="3" spans="1:3" x14ac:dyDescent="0.3">
      <c r="A3" s="2" t="s">
        <v>25</v>
      </c>
      <c r="B3" s="3">
        <v>1042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42949.392361111109</v>
      </c>
      <c r="C5" s="3" t="s">
        <v>18</v>
      </c>
    </row>
    <row r="6" spans="1:3" x14ac:dyDescent="0.3">
      <c r="A6" s="2" t="s">
        <v>29</v>
      </c>
      <c r="B6" s="3">
        <v>26</v>
      </c>
      <c r="C6" s="3" t="s">
        <v>30</v>
      </c>
    </row>
    <row r="7" spans="1:3" x14ac:dyDescent="0.3">
      <c r="A7" s="2" t="s">
        <v>31</v>
      </c>
      <c r="B7" s="7">
        <f>SUM(Verticales!H2:H30)</f>
        <v>25.854165999999999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0.70408948801742921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27.484352744170021</v>
      </c>
      <c r="C12" s="3" t="s">
        <v>38</v>
      </c>
    </row>
    <row r="13" spans="1:3" x14ac:dyDescent="0.3">
      <c r="A13" s="2" t="s">
        <v>39</v>
      </c>
      <c r="B13" s="7">
        <f>SUM(Verticales!G2:G30)</f>
        <v>36.72</v>
      </c>
      <c r="C13" s="3" t="s">
        <v>18</v>
      </c>
    </row>
    <row r="14" spans="1:3" x14ac:dyDescent="0.3">
      <c r="A14" s="2" t="s">
        <v>40</v>
      </c>
      <c r="B14" s="7">
        <f>B13/B6</f>
        <v>1.4123076923076923</v>
      </c>
      <c r="C14" s="3" t="s">
        <v>18</v>
      </c>
    </row>
    <row r="15" spans="1:3" x14ac:dyDescent="0.3">
      <c r="A15" s="2" t="s">
        <v>41</v>
      </c>
      <c r="B15" s="7">
        <f>B13/B12</f>
        <v>1.3360329181406334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topLeftCell="C1" workbookViewId="0">
      <selection activeCell="G5" sqref="G5:I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2</v>
      </c>
      <c r="C3" s="3">
        <v>-0.52</v>
      </c>
      <c r="D3" s="3">
        <v>0.39</v>
      </c>
      <c r="E3" s="3">
        <v>-999</v>
      </c>
      <c r="F3" s="3">
        <v>-999</v>
      </c>
      <c r="G3" s="5">
        <f t="shared" ref="G3:G5" si="1">((B3-B2)/2+(B4-B3)/2)*ABS(C3)</f>
        <v>1.04</v>
      </c>
      <c r="H3" s="6">
        <f t="shared" si="0"/>
        <v>0.40560000000000002</v>
      </c>
      <c r="I3" s="5">
        <f t="shared" ref="I3:I5" si="2">SQRT(ABS(C3-C2)^2+(B3-B2)^2)</f>
        <v>2.0664946164943183</v>
      </c>
    </row>
    <row r="4" spans="1:9" x14ac:dyDescent="0.3">
      <c r="A4" s="1">
        <v>3</v>
      </c>
      <c r="B4" s="3">
        <v>4</v>
      </c>
      <c r="C4" s="3">
        <v>-0.67</v>
      </c>
      <c r="D4" s="3">
        <v>0.45629999999999998</v>
      </c>
      <c r="E4" s="3">
        <v>-999</v>
      </c>
      <c r="F4" s="3">
        <v>-999</v>
      </c>
      <c r="G4" s="5">
        <f t="shared" si="1"/>
        <v>1.34</v>
      </c>
      <c r="H4" s="6">
        <f t="shared" si="0"/>
        <v>0.61144200000000004</v>
      </c>
      <c r="I4" s="5">
        <f t="shared" si="2"/>
        <v>2.0056171120131578</v>
      </c>
    </row>
    <row r="5" spans="1:9" x14ac:dyDescent="0.3">
      <c r="A5" s="1">
        <v>4</v>
      </c>
      <c r="B5" s="3">
        <v>6</v>
      </c>
      <c r="C5" s="3">
        <v>-0.98</v>
      </c>
      <c r="D5" s="3">
        <v>0.93989999999999996</v>
      </c>
      <c r="E5" s="3">
        <v>-999</v>
      </c>
      <c r="F5" s="3">
        <v>-999</v>
      </c>
      <c r="G5" s="5">
        <f t="shared" si="1"/>
        <v>1.96</v>
      </c>
      <c r="H5" s="6">
        <f t="shared" si="0"/>
        <v>1.842204</v>
      </c>
      <c r="I5" s="5">
        <f t="shared" si="2"/>
        <v>2.0238824076511954</v>
      </c>
    </row>
    <row r="6" spans="1:9" x14ac:dyDescent="0.3">
      <c r="A6" s="1">
        <v>5</v>
      </c>
      <c r="B6" s="3">
        <v>8</v>
      </c>
      <c r="C6" s="3">
        <v>-1.2</v>
      </c>
      <c r="D6" s="3">
        <v>0.84889999999999999</v>
      </c>
      <c r="E6" s="3">
        <v>-999</v>
      </c>
      <c r="F6" s="3">
        <v>-999</v>
      </c>
      <c r="G6" s="5">
        <f t="shared" ref="G6:G8" si="3">((B6-B5)/2+(B7-B6)/2)*ABS(C6)</f>
        <v>2.4</v>
      </c>
      <c r="H6" s="6">
        <f t="shared" ref="H6:H8" si="4">G6*D6</f>
        <v>2.0373600000000001</v>
      </c>
      <c r="I6" s="5">
        <f t="shared" ref="I6:I8" si="5">SQRT(ABS(C6-C5)^2+(B6-B5)^2)</f>
        <v>2.0120636172845034</v>
      </c>
    </row>
    <row r="7" spans="1:9" x14ac:dyDescent="0.3">
      <c r="A7" s="1">
        <v>6</v>
      </c>
      <c r="B7" s="3">
        <v>10</v>
      </c>
      <c r="C7" s="3">
        <v>-1.22</v>
      </c>
      <c r="D7" s="3">
        <v>0.70199999999999996</v>
      </c>
      <c r="E7" s="3">
        <v>-999</v>
      </c>
      <c r="F7" s="3">
        <v>-999</v>
      </c>
      <c r="G7" s="5">
        <f t="shared" si="3"/>
        <v>2.44</v>
      </c>
      <c r="H7" s="6">
        <f t="shared" si="4"/>
        <v>1.71288</v>
      </c>
      <c r="I7" s="5">
        <f t="shared" si="5"/>
        <v>2.0000999975001248</v>
      </c>
    </row>
    <row r="8" spans="1:9" x14ac:dyDescent="0.3">
      <c r="A8" s="1">
        <v>7</v>
      </c>
      <c r="B8" s="3">
        <v>12</v>
      </c>
      <c r="C8" s="3">
        <v>-1.24</v>
      </c>
      <c r="D8" s="3">
        <v>1.508</v>
      </c>
      <c r="E8" s="3">
        <v>-999</v>
      </c>
      <c r="F8" s="3">
        <v>-999</v>
      </c>
      <c r="G8" s="5">
        <f t="shared" si="3"/>
        <v>2.48</v>
      </c>
      <c r="H8" s="6">
        <f t="shared" si="4"/>
        <v>3.7398400000000001</v>
      </c>
      <c r="I8" s="5">
        <f t="shared" si="5"/>
        <v>2.0000999975001248</v>
      </c>
    </row>
    <row r="9" spans="1:9" x14ac:dyDescent="0.3">
      <c r="A9" s="1">
        <v>8</v>
      </c>
      <c r="B9" s="3">
        <v>14</v>
      </c>
      <c r="C9" s="3">
        <v>-1.63</v>
      </c>
      <c r="D9" s="3">
        <v>0.83199999999999996</v>
      </c>
      <c r="E9" s="3">
        <v>-999</v>
      </c>
      <c r="F9" s="3">
        <v>-999</v>
      </c>
      <c r="G9" s="5">
        <f t="shared" ref="G9:G15" si="6">((B9-B8)/2+(B10-B9)/2)*ABS(C9)</f>
        <v>3.26</v>
      </c>
      <c r="H9" s="6">
        <f t="shared" ref="H9:H15" si="7">G9*D9</f>
        <v>2.7123199999999996</v>
      </c>
      <c r="I9" s="5">
        <f t="shared" ref="I9:I15" si="8">SQRT(ABS(C9-C8)^2+(B9-B8)^2)</f>
        <v>2.0376702382868528</v>
      </c>
    </row>
    <row r="10" spans="1:9" x14ac:dyDescent="0.3">
      <c r="A10" s="1">
        <v>9</v>
      </c>
      <c r="B10" s="3">
        <v>16</v>
      </c>
      <c r="C10" s="3">
        <v>-2.2000000000000002</v>
      </c>
      <c r="D10" s="3">
        <v>1.43</v>
      </c>
      <c r="E10" s="3">
        <v>-999</v>
      </c>
      <c r="F10" s="3">
        <v>-999</v>
      </c>
      <c r="G10" s="5">
        <f t="shared" si="6"/>
        <v>4.4000000000000004</v>
      </c>
      <c r="H10" s="6">
        <f t="shared" si="7"/>
        <v>6.2919999999999998</v>
      </c>
      <c r="I10" s="5">
        <f t="shared" si="8"/>
        <v>2.0796393918177256</v>
      </c>
    </row>
    <row r="11" spans="1:9" x14ac:dyDescent="0.3">
      <c r="A11" s="1">
        <v>10</v>
      </c>
      <c r="B11" s="3">
        <v>18</v>
      </c>
      <c r="C11" s="3">
        <v>-1.9</v>
      </c>
      <c r="D11" s="3">
        <v>0.96199999999999997</v>
      </c>
      <c r="E11" s="3">
        <v>-999</v>
      </c>
      <c r="F11" s="3">
        <v>-999</v>
      </c>
      <c r="G11" s="5">
        <f t="shared" si="6"/>
        <v>3.8</v>
      </c>
      <c r="H11" s="6">
        <f t="shared" si="7"/>
        <v>3.6555999999999997</v>
      </c>
      <c r="I11" s="5">
        <f t="shared" si="8"/>
        <v>2.0223748416156684</v>
      </c>
    </row>
    <row r="12" spans="1:9" x14ac:dyDescent="0.3">
      <c r="A12" s="1">
        <v>11</v>
      </c>
      <c r="B12" s="3">
        <v>20</v>
      </c>
      <c r="C12" s="3">
        <v>-2.1</v>
      </c>
      <c r="D12" s="3">
        <v>0.52259999999999995</v>
      </c>
      <c r="E12" s="3">
        <v>-999</v>
      </c>
      <c r="F12" s="3">
        <v>-999</v>
      </c>
      <c r="G12" s="5">
        <f t="shared" si="6"/>
        <v>4.2</v>
      </c>
      <c r="H12" s="6">
        <f t="shared" si="7"/>
        <v>2.1949199999999998</v>
      </c>
      <c r="I12" s="5">
        <f t="shared" si="8"/>
        <v>2.0099751242241779</v>
      </c>
    </row>
    <row r="13" spans="1:9" x14ac:dyDescent="0.3">
      <c r="A13" s="1">
        <v>12</v>
      </c>
      <c r="B13" s="3">
        <v>22</v>
      </c>
      <c r="C13" s="3">
        <v>-2.2000000000000002</v>
      </c>
      <c r="D13" s="3">
        <v>0.13</v>
      </c>
      <c r="E13" s="3">
        <v>-999</v>
      </c>
      <c r="F13" s="3">
        <v>-999</v>
      </c>
      <c r="G13" s="5">
        <f t="shared" si="6"/>
        <v>4.4000000000000004</v>
      </c>
      <c r="H13" s="6">
        <f t="shared" si="7"/>
        <v>0.57200000000000006</v>
      </c>
      <c r="I13" s="5">
        <f t="shared" si="8"/>
        <v>2.0024984394500787</v>
      </c>
    </row>
    <row r="14" spans="1:9" x14ac:dyDescent="0.3">
      <c r="A14" s="1">
        <v>13</v>
      </c>
      <c r="B14" s="3">
        <v>24</v>
      </c>
      <c r="C14" s="3">
        <v>-2.5</v>
      </c>
      <c r="D14" s="3">
        <v>1.5599999999999999E-2</v>
      </c>
      <c r="E14" s="3">
        <v>-999</v>
      </c>
      <c r="F14" s="3">
        <v>-999</v>
      </c>
      <c r="G14" s="5">
        <f t="shared" si="6"/>
        <v>5</v>
      </c>
      <c r="H14" s="6">
        <f t="shared" si="7"/>
        <v>7.8E-2</v>
      </c>
      <c r="I14" s="5">
        <f t="shared" si="8"/>
        <v>2.0223748416156684</v>
      </c>
    </row>
    <row r="15" spans="1:9" x14ac:dyDescent="0.3">
      <c r="A15" s="1">
        <v>14</v>
      </c>
      <c r="B15" s="3">
        <v>26</v>
      </c>
      <c r="C15" s="3">
        <v>0</v>
      </c>
      <c r="D15" s="3">
        <v>0</v>
      </c>
      <c r="E15" s="3">
        <v>-999</v>
      </c>
      <c r="F15" s="3">
        <v>-999</v>
      </c>
      <c r="G15" s="5">
        <f t="shared" si="6"/>
        <v>0</v>
      </c>
      <c r="H15" s="6">
        <f t="shared" si="7"/>
        <v>0</v>
      </c>
      <c r="I15" s="5">
        <f t="shared" si="8"/>
        <v>3.2015621187164243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2</v>
      </c>
      <c r="C3" s="3">
        <v>-0.52</v>
      </c>
    </row>
    <row r="4" spans="1:3" x14ac:dyDescent="0.3">
      <c r="A4" s="1">
        <v>3</v>
      </c>
      <c r="B4" s="3">
        <v>4</v>
      </c>
      <c r="C4" s="3">
        <v>-0.67</v>
      </c>
    </row>
    <row r="5" spans="1:3" x14ac:dyDescent="0.3">
      <c r="A5" s="1">
        <v>4</v>
      </c>
      <c r="B5" s="3">
        <v>6</v>
      </c>
      <c r="C5" s="3">
        <v>-0.98</v>
      </c>
    </row>
    <row r="6" spans="1:3" x14ac:dyDescent="0.3">
      <c r="A6" s="1">
        <v>5</v>
      </c>
      <c r="B6" s="3">
        <v>8</v>
      </c>
      <c r="C6" s="3">
        <v>-1.2</v>
      </c>
    </row>
    <row r="7" spans="1:3" x14ac:dyDescent="0.3">
      <c r="A7" s="1">
        <v>6</v>
      </c>
      <c r="B7" s="3">
        <v>10</v>
      </c>
      <c r="C7" s="3">
        <v>-1.22</v>
      </c>
    </row>
    <row r="8" spans="1:3" x14ac:dyDescent="0.3">
      <c r="A8" s="1">
        <v>7</v>
      </c>
      <c r="B8" s="3">
        <v>12</v>
      </c>
      <c r="C8" s="3">
        <v>-1.24</v>
      </c>
    </row>
    <row r="9" spans="1:3" x14ac:dyDescent="0.3">
      <c r="A9" s="1">
        <v>8</v>
      </c>
      <c r="B9" s="3">
        <v>14</v>
      </c>
      <c r="C9" s="3">
        <v>-1.63</v>
      </c>
    </row>
    <row r="10" spans="1:3" x14ac:dyDescent="0.3">
      <c r="A10" s="1">
        <v>9</v>
      </c>
      <c r="B10" s="3">
        <v>16</v>
      </c>
      <c r="C10" s="3">
        <v>-2.2000000000000002</v>
      </c>
    </row>
    <row r="11" spans="1:3" x14ac:dyDescent="0.3">
      <c r="A11" s="1">
        <v>10</v>
      </c>
      <c r="B11" s="3">
        <v>18</v>
      </c>
      <c r="C11" s="3">
        <v>-1.9</v>
      </c>
    </row>
    <row r="12" spans="1:3" x14ac:dyDescent="0.3">
      <c r="A12" s="1">
        <v>11</v>
      </c>
      <c r="B12" s="3">
        <v>20</v>
      </c>
      <c r="C12" s="3">
        <v>-2.1</v>
      </c>
    </row>
    <row r="13" spans="1:3" x14ac:dyDescent="0.3">
      <c r="A13" s="1">
        <v>12</v>
      </c>
      <c r="B13" s="3">
        <v>22</v>
      </c>
      <c r="C13" s="3">
        <v>-2.2000000000000002</v>
      </c>
    </row>
    <row r="14" spans="1:3" x14ac:dyDescent="0.3">
      <c r="A14" s="1">
        <v>13</v>
      </c>
      <c r="B14" s="3">
        <v>24</v>
      </c>
      <c r="C14" s="3">
        <v>-2.5</v>
      </c>
    </row>
    <row r="15" spans="1:3" x14ac:dyDescent="0.3">
      <c r="A15" s="1">
        <v>14</v>
      </c>
      <c r="B15" s="3">
        <v>26</v>
      </c>
      <c r="C15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2017-08-22T08:12:59Z</dcterms:created>
  <dcterms:modified xsi:type="dcterms:W3CDTF">2017-11-29T17:45:23Z</dcterms:modified>
</cp:coreProperties>
</file>