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3036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G8" i="3" l="1"/>
  <c r="H8" i="3" s="1"/>
  <c r="I8" i="3"/>
  <c r="G9" i="3"/>
  <c r="H9" i="3" s="1"/>
  <c r="I9" i="3"/>
  <c r="G10" i="3"/>
  <c r="H10" i="3" s="1"/>
  <c r="I10" i="3"/>
  <c r="G11" i="3"/>
  <c r="H11" i="3"/>
  <c r="I11" i="3"/>
  <c r="G12" i="3"/>
  <c r="H12" i="3" s="1"/>
  <c r="I12" i="3"/>
  <c r="G13" i="3"/>
  <c r="H13" i="3" s="1"/>
  <c r="I13" i="3"/>
  <c r="G3" i="3"/>
  <c r="H3" i="3" s="1"/>
  <c r="I3" i="3"/>
  <c r="G4" i="3"/>
  <c r="H4" i="3" s="1"/>
  <c r="I4" i="3"/>
  <c r="G5" i="3"/>
  <c r="H5" i="3" s="1"/>
  <c r="I5" i="3"/>
  <c r="G6" i="3"/>
  <c r="H6" i="3" s="1"/>
  <c r="I6" i="3"/>
  <c r="B13" i="2" l="1"/>
  <c r="B12" i="2"/>
  <c r="B7" i="2"/>
  <c r="B10" i="2" s="1"/>
  <c r="I14" i="3"/>
  <c r="H14" i="3"/>
  <c r="I7" i="3"/>
  <c r="G7" i="3"/>
  <c r="H7" i="3" s="1"/>
  <c r="H2" i="3"/>
  <c r="B15" i="2" l="1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<sst xmlns="http://schemas.openxmlformats.org/spreadsheetml/2006/main" count="84" uniqueCount="55">
  <si>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</si>
  <si>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</si>
  <si>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</si>
  <si>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El Salado (Q27)</t>
  </si>
  <si>
    <t>Municipio</t>
  </si>
  <si>
    <t>Girardota</t>
  </si>
  <si>
    <t>Dirección</t>
  </si>
  <si>
    <t>Carretera al Hatillo</t>
  </si>
  <si>
    <t>Barrio</t>
  </si>
  <si>
    <t>Quebrada el Salado</t>
  </si>
  <si>
    <t>Subcuenca</t>
  </si>
  <si>
    <t>Longitud</t>
  </si>
  <si>
    <t>-75.439</t>
  </si>
  <si>
    <t>Latitud</t>
  </si>
  <si>
    <t>6.3805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</si>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</sst>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layout>
        <c:manualLayout>
          <c:xMode val="edge"/>
          <c:yMode val="edge"/>
          <c:x val="0.42882665028204675"/>
          <c:y val="1.21072800343961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Batimetria!$B$2:$B$14</c:f>
              <c:numCache>
                <c:formatCode>General</c:formatCode>
                <c:ptCount val="13"/>
                <c:pt idx="0">
                  <c:v>0</c:v>
                </c:pt>
                <c:pt idx="1">
                  <c:v>0.4</c:v>
                </c:pt>
                <c:pt idx="2">
                  <c:v>0.8</c:v>
                </c:pt>
                <c:pt idx="3">
                  <c:v>1.2</c:v>
                </c:pt>
                <c:pt idx="4">
                  <c:v>1.6</c:v>
                </c:pt>
                <c:pt idx="5">
                  <c:v>2</c:v>
                </c:pt>
                <c:pt idx="6">
                  <c:v>2.4</c:v>
                </c:pt>
                <c:pt idx="7">
                  <c:v>2.8</c:v>
                </c:pt>
                <c:pt idx="8">
                  <c:v>3.2</c:v>
                </c:pt>
                <c:pt idx="9">
                  <c:v>3.6</c:v>
                </c:pt>
                <c:pt idx="10">
                  <c:v>4</c:v>
                </c:pt>
                <c:pt idx="11">
                  <c:v>4.4000000000000004</c:v>
                </c:pt>
                <c:pt idx="12">
                  <c:v>4.8</c:v>
                </c:pt>
              </c:numCache>
            </c:numRef>
          </c:xVal>
          <c:yVal>
            <c:numRef>
              <c:f>Batimetria!$C$2:$C$14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-0.15</c:v>
                </c:pt>
                <c:pt idx="2">
                  <c:v>-0.12</c:v>
                </c:pt>
                <c:pt idx="3">
                  <c:v>-0.26</c:v>
                </c:pt>
                <c:pt idx="4">
                  <c:v>-0.32</c:v>
                </c:pt>
                <c:pt idx="5">
                  <c:v>-0.17</c:v>
                </c:pt>
                <c:pt idx="6">
                  <c:v>-0.33</c:v>
                </c:pt>
                <c:pt idx="7">
                  <c:v>-0.28999999999999998</c:v>
                </c:pt>
                <c:pt idx="8">
                  <c:v>-0.28000000000000003</c:v>
                </c:pt>
                <c:pt idx="9">
                  <c:v>-0.26</c:v>
                </c:pt>
                <c:pt idx="10">
                  <c:v>-0.25</c:v>
                </c:pt>
                <c:pt idx="11">
                  <c:v>-0.34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31-4FF9-B556-E6B3299AB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8340784"/>
        <c:axId val="-138339696"/>
      </c:scatterChart>
      <c:valAx>
        <c:axId val="-138340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8339696"/>
        <c:crosses val="autoZero"/>
        <c:crossBetween val="midCat"/>
      </c:valAx>
      <c:valAx>
        <c:axId val="-13833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8340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9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757</v>
      </c>
      <c r="C2" s="3" t="s">
        <v>23</v>
      </c>
    </row>
    <row r="3" spans="1:3" x14ac:dyDescent="0.3">
      <c r="A3" s="2" t="s">
        <v>24</v>
      </c>
      <c r="B3" s="3">
        <v>1055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42803.4375</v>
      </c>
      <c r="C5" s="3" t="s">
        <v>17</v>
      </c>
    </row>
    <row r="6" spans="1:3" x14ac:dyDescent="0.3">
      <c r="A6" s="2" t="s">
        <v>28</v>
      </c>
      <c r="B6" s="3">
        <v>4.8</v>
      </c>
      <c r="C6" s="3" t="s">
        <v>29</v>
      </c>
    </row>
    <row r="7" spans="1:3" x14ac:dyDescent="0.3">
      <c r="A7" s="2" t="s">
        <v>30</v>
      </c>
      <c r="B7" s="7">
        <f>SUM(Verticales!H2:H30)</f>
        <v>0.31936400000000004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7">
        <f>B7/B13</f>
        <v>0.28823465703971124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7">
        <f>SUM(Verticales!I2:I30)</f>
        <v>5.052325215457441</v>
      </c>
      <c r="C12" s="3" t="s">
        <v>37</v>
      </c>
    </row>
    <row r="13" spans="1:3" x14ac:dyDescent="0.3">
      <c r="A13" s="2" t="s">
        <v>38</v>
      </c>
      <c r="B13" s="7">
        <f>SUM(Verticales!G2:G30)</f>
        <v>1.1079999999999999</v>
      </c>
      <c r="C13" s="3" t="s">
        <v>17</v>
      </c>
    </row>
    <row r="14" spans="1:3" x14ac:dyDescent="0.3">
      <c r="A14" s="2" t="s">
        <v>39</v>
      </c>
      <c r="B14" s="7">
        <f>B13/B6</f>
        <v>0.23083333333333331</v>
      </c>
      <c r="C14" s="3" t="s">
        <v>17</v>
      </c>
    </row>
    <row r="15" spans="1:3" x14ac:dyDescent="0.3">
      <c r="A15" s="2" t="s">
        <v>40</v>
      </c>
      <c r="B15" s="7">
        <f>B13/B12</f>
        <v>0.21930496410051087</v>
      </c>
      <c r="C15" s="3" t="s">
        <v>23</v>
      </c>
    </row>
    <row r="16" spans="1:3" x14ac:dyDescent="0.3">
      <c r="A16" s="2" t="s">
        <v>41</v>
      </c>
      <c r="B16" s="3">
        <v>0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I14" sqref="I14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4" si="0">G2*D2</f>
        <v>0</v>
      </c>
      <c r="I2" s="5">
        <v>0</v>
      </c>
    </row>
    <row r="3" spans="1:9" x14ac:dyDescent="0.3">
      <c r="A3" s="1">
        <v>2</v>
      </c>
      <c r="B3" s="3">
        <v>0.4</v>
      </c>
      <c r="C3" s="3">
        <v>-0.15</v>
      </c>
      <c r="D3" s="3">
        <v>0</v>
      </c>
      <c r="E3" s="3">
        <v>-999</v>
      </c>
      <c r="F3" s="3">
        <v>-999</v>
      </c>
      <c r="G3" s="5">
        <f t="shared" ref="G3:G6" si="1">((B3-B2)/2+(B4-B3)/2)*ABS(C3)</f>
        <v>0.06</v>
      </c>
      <c r="H3" s="6">
        <f t="shared" ref="H3:H6" si="2">G3*D3</f>
        <v>0</v>
      </c>
      <c r="I3" s="5">
        <f t="shared" ref="I3:I6" si="3">SQRT(ABS(C3-C2)^2+(B3-B2)^2)</f>
        <v>0.42720018726587661</v>
      </c>
    </row>
    <row r="4" spans="1:9" x14ac:dyDescent="0.3">
      <c r="A4" s="1">
        <v>3</v>
      </c>
      <c r="B4" s="3">
        <v>0.8</v>
      </c>
      <c r="C4" s="3">
        <v>-0.12</v>
      </c>
      <c r="D4" s="3">
        <v>0.11</v>
      </c>
      <c r="E4" s="3">
        <v>-999</v>
      </c>
      <c r="F4" s="3">
        <v>-999</v>
      </c>
      <c r="G4" s="5">
        <f t="shared" si="1"/>
        <v>4.7999999999999994E-2</v>
      </c>
      <c r="H4" s="6">
        <f t="shared" si="2"/>
        <v>5.2799999999999991E-3</v>
      </c>
      <c r="I4" s="5">
        <f t="shared" si="3"/>
        <v>0.40112342240263166</v>
      </c>
    </row>
    <row r="5" spans="1:9" x14ac:dyDescent="0.3">
      <c r="A5" s="1">
        <v>4</v>
      </c>
      <c r="B5" s="3">
        <v>1.2</v>
      </c>
      <c r="C5" s="3">
        <v>-0.26</v>
      </c>
      <c r="D5" s="3">
        <v>0.16500000000000001</v>
      </c>
      <c r="E5" s="3">
        <v>-999</v>
      </c>
      <c r="F5" s="3">
        <v>-999</v>
      </c>
      <c r="G5" s="5">
        <f t="shared" si="1"/>
        <v>0.10400000000000001</v>
      </c>
      <c r="H5" s="6">
        <f t="shared" si="2"/>
        <v>1.7160000000000002E-2</v>
      </c>
      <c r="I5" s="5">
        <f t="shared" si="3"/>
        <v>0.42379240200834173</v>
      </c>
    </row>
    <row r="6" spans="1:9" x14ac:dyDescent="0.3">
      <c r="A6" s="1">
        <v>5</v>
      </c>
      <c r="B6" s="3">
        <v>1.6</v>
      </c>
      <c r="C6" s="3">
        <v>-0.32</v>
      </c>
      <c r="D6" s="3">
        <v>0.30499999999999999</v>
      </c>
      <c r="E6" s="3">
        <v>-999</v>
      </c>
      <c r="F6" s="3">
        <v>-999</v>
      </c>
      <c r="G6" s="5">
        <f t="shared" si="1"/>
        <v>0.128</v>
      </c>
      <c r="H6" s="6">
        <f t="shared" si="2"/>
        <v>3.9039999999999998E-2</v>
      </c>
      <c r="I6" s="5">
        <f t="shared" si="3"/>
        <v>0.40447496832313384</v>
      </c>
    </row>
    <row r="7" spans="1:9" x14ac:dyDescent="0.3">
      <c r="A7" s="1">
        <v>6</v>
      </c>
      <c r="B7" s="3">
        <v>2</v>
      </c>
      <c r="C7" s="3">
        <v>-0.17</v>
      </c>
      <c r="D7" s="3">
        <v>0.48</v>
      </c>
      <c r="E7" s="3">
        <v>-999</v>
      </c>
      <c r="F7" s="3">
        <v>-999</v>
      </c>
      <c r="G7" s="5">
        <f t="shared" ref="G7" si="4">((B7-B6)/2+(B8-B7)/2)*ABS(C7)</f>
        <v>6.7999999999999991E-2</v>
      </c>
      <c r="H7" s="6">
        <f t="shared" si="0"/>
        <v>3.2639999999999995E-2</v>
      </c>
      <c r="I7" s="5">
        <f t="shared" ref="I7:I14" si="5">SQRT(ABS(C7-C6)^2+(B7-B6)^2)</f>
        <v>0.42720018726587644</v>
      </c>
    </row>
    <row r="8" spans="1:9" x14ac:dyDescent="0.3">
      <c r="A8" s="1">
        <v>7</v>
      </c>
      <c r="B8" s="3">
        <v>2.4</v>
      </c>
      <c r="C8" s="3">
        <v>-0.33</v>
      </c>
      <c r="D8" s="3">
        <v>0.40400000000000003</v>
      </c>
      <c r="E8" s="3">
        <v>-999</v>
      </c>
      <c r="F8" s="3">
        <v>-999</v>
      </c>
      <c r="G8" s="5">
        <f t="shared" ref="G8:G13" si="6">((B8-B7)/2+(B9-B8)/2)*ABS(C8)</f>
        <v>0.13199999999999998</v>
      </c>
      <c r="H8" s="6">
        <f t="shared" ref="H8:H13" si="7">G8*D8</f>
        <v>5.3327999999999993E-2</v>
      </c>
      <c r="I8" s="5">
        <f t="shared" ref="I8:I13" si="8">SQRT(ABS(C8-C7)^2+(B8-B7)^2)</f>
        <v>0.43081318457076023</v>
      </c>
    </row>
    <row r="9" spans="1:9" x14ac:dyDescent="0.3">
      <c r="A9" s="1">
        <v>8</v>
      </c>
      <c r="B9" s="3">
        <v>2.8</v>
      </c>
      <c r="C9" s="3">
        <v>-0.28999999999999998</v>
      </c>
      <c r="D9" s="3">
        <v>0.41399999999999998</v>
      </c>
      <c r="E9" s="3">
        <v>-999</v>
      </c>
      <c r="F9" s="3">
        <v>-999</v>
      </c>
      <c r="G9" s="5">
        <f t="shared" si="6"/>
        <v>0.11600000000000003</v>
      </c>
      <c r="H9" s="6">
        <f t="shared" si="7"/>
        <v>4.8024000000000011E-2</v>
      </c>
      <c r="I9" s="5">
        <f t="shared" si="8"/>
        <v>0.40199502484483551</v>
      </c>
    </row>
    <row r="10" spans="1:9" x14ac:dyDescent="0.3">
      <c r="A10" s="1">
        <v>9</v>
      </c>
      <c r="B10" s="3">
        <v>3.2</v>
      </c>
      <c r="C10" s="3">
        <v>-0.28000000000000003</v>
      </c>
      <c r="D10" s="3">
        <v>0.23799999999999999</v>
      </c>
      <c r="E10" s="3">
        <v>-999</v>
      </c>
      <c r="F10" s="3">
        <v>-999</v>
      </c>
      <c r="G10" s="5">
        <f t="shared" si="6"/>
        <v>0.11200000000000004</v>
      </c>
      <c r="H10" s="6">
        <f t="shared" si="7"/>
        <v>2.665600000000001E-2</v>
      </c>
      <c r="I10" s="5">
        <f t="shared" si="8"/>
        <v>0.40012498047485145</v>
      </c>
    </row>
    <row r="11" spans="1:9" x14ac:dyDescent="0.3">
      <c r="A11" s="1">
        <v>10</v>
      </c>
      <c r="B11" s="3">
        <v>3.6</v>
      </c>
      <c r="C11" s="3">
        <v>-0.26</v>
      </c>
      <c r="D11" s="3">
        <v>0.41</v>
      </c>
      <c r="E11" s="3">
        <v>-999</v>
      </c>
      <c r="F11" s="3">
        <v>-999</v>
      </c>
      <c r="G11" s="5">
        <f t="shared" si="6"/>
        <v>0.10399999999999998</v>
      </c>
      <c r="H11" s="6">
        <f t="shared" si="7"/>
        <v>4.263999999999999E-2</v>
      </c>
      <c r="I11" s="5">
        <f t="shared" si="8"/>
        <v>0.40049968789001561</v>
      </c>
    </row>
    <row r="12" spans="1:9" x14ac:dyDescent="0.3">
      <c r="A12" s="1">
        <v>11</v>
      </c>
      <c r="B12" s="3">
        <v>4</v>
      </c>
      <c r="C12" s="3">
        <v>-0.25</v>
      </c>
      <c r="D12" s="3">
        <v>0.36099999999999999</v>
      </c>
      <c r="E12" s="3">
        <v>-999</v>
      </c>
      <c r="F12" s="3">
        <v>-999</v>
      </c>
      <c r="G12" s="5">
        <f t="shared" si="6"/>
        <v>0.10000000000000003</v>
      </c>
      <c r="H12" s="6">
        <f t="shared" si="7"/>
        <v>3.6100000000000014E-2</v>
      </c>
      <c r="I12" s="5">
        <f t="shared" si="8"/>
        <v>0.40012498047485101</v>
      </c>
    </row>
    <row r="13" spans="1:9" x14ac:dyDescent="0.3">
      <c r="A13" s="1">
        <v>12</v>
      </c>
      <c r="B13" s="3">
        <v>4.4000000000000004</v>
      </c>
      <c r="C13" s="3">
        <v>-0.34</v>
      </c>
      <c r="D13" s="3">
        <v>0.13600000000000001</v>
      </c>
      <c r="E13" s="3">
        <v>-999</v>
      </c>
      <c r="F13" s="3">
        <v>-999</v>
      </c>
      <c r="G13" s="5">
        <f t="shared" si="6"/>
        <v>0.13599999999999998</v>
      </c>
      <c r="H13" s="6">
        <f t="shared" si="7"/>
        <v>1.8495999999999999E-2</v>
      </c>
      <c r="I13" s="5">
        <f t="shared" si="8"/>
        <v>0.41000000000000036</v>
      </c>
    </row>
    <row r="14" spans="1:9" x14ac:dyDescent="0.3">
      <c r="A14" s="1">
        <v>13</v>
      </c>
      <c r="B14" s="3">
        <v>4.8</v>
      </c>
      <c r="C14" s="3">
        <v>0</v>
      </c>
      <c r="D14" s="3">
        <v>0</v>
      </c>
      <c r="E14" s="3">
        <v>-999</v>
      </c>
      <c r="F14" s="3">
        <v>-999</v>
      </c>
      <c r="G14" s="5">
        <v>0</v>
      </c>
      <c r="H14" s="6">
        <f t="shared" si="0"/>
        <v>0</v>
      </c>
      <c r="I14" s="5">
        <f t="shared" si="5"/>
        <v>0.52497618993626716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B2" sqref="B2:C14"/>
    </sheetView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0.4</v>
      </c>
      <c r="C3" s="3">
        <v>-0.15</v>
      </c>
    </row>
    <row r="4" spans="1:3" x14ac:dyDescent="0.3">
      <c r="A4" s="1">
        <v>3</v>
      </c>
      <c r="B4" s="3">
        <v>0.8</v>
      </c>
      <c r="C4" s="3">
        <v>-0.12</v>
      </c>
    </row>
    <row r="5" spans="1:3" x14ac:dyDescent="0.3">
      <c r="A5" s="1">
        <v>4</v>
      </c>
      <c r="B5" s="3">
        <v>1.2</v>
      </c>
      <c r="C5" s="3">
        <v>-0.26</v>
      </c>
    </row>
    <row r="6" spans="1:3" x14ac:dyDescent="0.3">
      <c r="A6" s="1">
        <v>5</v>
      </c>
      <c r="B6" s="3">
        <v>1.6</v>
      </c>
      <c r="C6" s="3">
        <v>-0.32</v>
      </c>
    </row>
    <row r="7" spans="1:3" x14ac:dyDescent="0.3">
      <c r="A7" s="1">
        <v>6</v>
      </c>
      <c r="B7" s="3">
        <v>2</v>
      </c>
      <c r="C7" s="3">
        <v>-0.17</v>
      </c>
    </row>
    <row r="8" spans="1:3" x14ac:dyDescent="0.3">
      <c r="A8" s="1">
        <v>7</v>
      </c>
      <c r="B8" s="3">
        <v>2.4</v>
      </c>
      <c r="C8" s="3">
        <v>-0.33</v>
      </c>
    </row>
    <row r="9" spans="1:3" x14ac:dyDescent="0.3">
      <c r="A9" s="1">
        <v>8</v>
      </c>
      <c r="B9" s="3">
        <v>2.8</v>
      </c>
      <c r="C9" s="3">
        <v>-0.28999999999999998</v>
      </c>
    </row>
    <row r="10" spans="1:3" x14ac:dyDescent="0.3">
      <c r="A10" s="1">
        <v>9</v>
      </c>
      <c r="B10" s="3">
        <v>3.2</v>
      </c>
      <c r="C10" s="3">
        <v>-0.28000000000000003</v>
      </c>
    </row>
    <row r="11" spans="1:3" x14ac:dyDescent="0.3">
      <c r="A11" s="1">
        <v>10</v>
      </c>
      <c r="B11" s="3">
        <v>3.6</v>
      </c>
      <c r="C11" s="3">
        <v>-0.26</v>
      </c>
    </row>
    <row r="12" spans="1:3" x14ac:dyDescent="0.3">
      <c r="A12" s="1">
        <v>11</v>
      </c>
      <c r="B12" s="3">
        <v>4</v>
      </c>
      <c r="C12" s="3">
        <v>-0.25</v>
      </c>
    </row>
    <row r="13" spans="1:3" x14ac:dyDescent="0.3">
      <c r="A13" s="1">
        <v>12</v>
      </c>
      <c r="B13" s="3">
        <v>4.4000000000000004</v>
      </c>
      <c r="C13" s="3">
        <v>-0.34</v>
      </c>
    </row>
    <row r="14" spans="1:3" x14ac:dyDescent="0.3">
      <c r="A14" s="1">
        <v>13</v>
      </c>
      <c r="B14" s="3">
        <v>4.8</v>
      </c>
      <c r="C14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2017-07-27T05:57:01Z</dcterms:created>
  <dcterms:modified xsi:type="dcterms:W3CDTF">2017-11-29T20:47:47Z</dcterms:modified>
</cp:coreProperties>
</file>