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4920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I13" i="3" l="1"/>
  <c r="F5" i="4" l="1"/>
  <c r="F6" i="4"/>
  <c r="F7" i="4"/>
  <c r="F8" i="4"/>
  <c r="F9" i="4"/>
  <c r="F10" i="4"/>
  <c r="F11" i="4"/>
  <c r="F12" i="4"/>
  <c r="F13" i="4"/>
  <c r="F14" i="4"/>
  <c r="E4" i="4"/>
  <c r="E5" i="4"/>
  <c r="E6" i="4"/>
  <c r="E7" i="4"/>
  <c r="E8" i="4"/>
  <c r="E9" i="4"/>
  <c r="E10" i="4"/>
  <c r="E11" i="4"/>
  <c r="E12" i="4"/>
  <c r="E13" i="4"/>
  <c r="E14" i="4"/>
  <c r="E3" i="4"/>
  <c r="E2" i="4"/>
  <c r="B18" i="4"/>
  <c r="B17" i="4"/>
  <c r="B10" i="2"/>
  <c r="B14" i="2"/>
  <c r="B12" i="2"/>
  <c r="B15" i="2" s="1"/>
  <c r="B13" i="2"/>
  <c r="B7" i="2"/>
  <c r="I4" i="3"/>
  <c r="I5" i="3"/>
  <c r="I6" i="3"/>
  <c r="I7" i="3"/>
  <c r="I8" i="3"/>
  <c r="I9" i="3"/>
  <c r="I10" i="3"/>
  <c r="I11" i="3"/>
  <c r="I12" i="3"/>
  <c r="H7" i="3"/>
  <c r="G5" i="3"/>
  <c r="H5" i="3" s="1"/>
  <c r="G6" i="3"/>
  <c r="H6" i="3" s="1"/>
  <c r="G7" i="3"/>
  <c r="G8" i="3"/>
  <c r="H8" i="3" s="1"/>
  <c r="G9" i="3"/>
  <c r="H9" i="3" s="1"/>
  <c r="G10" i="3"/>
  <c r="H10" i="3" s="1"/>
  <c r="G11" i="3"/>
  <c r="H11" i="3" s="1"/>
  <c r="G12" i="3"/>
  <c r="H12" i="3" s="1"/>
  <c r="H13" i="3"/>
  <c r="G3" i="3"/>
  <c r="H3" i="3" s="1"/>
  <c r="G4" i="3"/>
  <c r="H4" i="3" s="1"/>
</calcChain>
</file>

<file path=xl/sharedStrings.xml><?xml version="1.0" encoding="utf-8"?>
<sst xmlns="http://schemas.openxmlformats.org/spreadsheetml/2006/main" count="89" uniqueCount="61">
  <si>
    <t>Nombre</t>
  </si>
  <si>
    <t>Valor</t>
  </si>
  <si>
    <t>Unidad</t>
  </si>
  <si>
    <t>Puente Machado (E11)</t>
  </si>
  <si>
    <t>Municipio</t>
  </si>
  <si>
    <t>Bello</t>
  </si>
  <si>
    <t>Dirección</t>
  </si>
  <si>
    <t>Av 32</t>
  </si>
  <si>
    <t>Barrio</t>
  </si>
  <si>
    <t>Fortidueño</t>
  </si>
  <si>
    <t>Subcuenca</t>
  </si>
  <si>
    <t>Río Aburrá</t>
  </si>
  <si>
    <t>Longitud</t>
  </si>
  <si>
    <t>-75.537</t>
  </si>
  <si>
    <t>Latitud</t>
  </si>
  <si>
    <t>6.3359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</si>
  <si>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</si>
  <si>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</si>
  <si>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</si>
  <si>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</si>
  <si>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</si>
  <si>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</si>
  <si>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</si>
  <si>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</si>
  <si>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</si>
  <si>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</si>
  <si>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</si>
  <si>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</si>
  <si>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</si>
  <si>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</si>
  <si>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</si>
  <si>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</si>
  <si>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</si>
  <si>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</si>
  <si>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</si>
  <si>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</si>
  <si>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</si>
  <si>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</si>
  <si>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</si>
  <si>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</si>
  <si>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</si>
  <si>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</si>
  <si>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</si>
  <si>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</si>
  <si>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</si>
  <si>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</si>
  <si>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</si>
  <si>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</si>
  <si>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</si>
  <si>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</si>
  <si>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</si>
  <si>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</si>
  <si>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</si>
  <si>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</si>
  <si>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</si>
  <si>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</si>
  <si>
    <t>min</t>
  </si>
  <si>
    <t>max</t>
  </si>
  <si>
    <t>scale</t>
  </si>
  <si>
    <t>Agua</t>
  </si>
  <si>
    <t>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</si>
</sst>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Batimetria!$B$2:$B$14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8</c:v>
                </c:pt>
                <c:pt idx="5">
                  <c:v>11</c:v>
                </c:pt>
                <c:pt idx="6">
                  <c:v>14</c:v>
                </c:pt>
                <c:pt idx="7">
                  <c:v>17</c:v>
                </c:pt>
                <c:pt idx="8">
                  <c:v>20</c:v>
                </c:pt>
                <c:pt idx="9">
                  <c:v>23</c:v>
                </c:pt>
                <c:pt idx="10">
                  <c:v>26</c:v>
                </c:pt>
                <c:pt idx="11">
                  <c:v>27.2</c:v>
                </c:pt>
                <c:pt idx="12">
                  <c:v>32.200000000000003</c:v>
                </c:pt>
              </c:numCache>
            </c:numRef>
          </c:xVal>
          <c:yVal>
            <c:numRef>
              <c:f>Batimetria!$C$2:$C$14</c:f>
              <c:numCache>
                <c:formatCode>General</c:formatCode>
                <c:ptCount val="13"/>
                <c:pt idx="0">
                  <c:v>8</c:v>
                </c:pt>
                <c:pt idx="1">
                  <c:v>8</c:v>
                </c:pt>
                <c:pt idx="2">
                  <c:v>0</c:v>
                </c:pt>
                <c:pt idx="3">
                  <c:v>-1.1100000000000001</c:v>
                </c:pt>
                <c:pt idx="4">
                  <c:v>-1.18</c:v>
                </c:pt>
                <c:pt idx="5">
                  <c:v>-1.1499999999999999</c:v>
                </c:pt>
                <c:pt idx="6">
                  <c:v>-1.34</c:v>
                </c:pt>
                <c:pt idx="7">
                  <c:v>-1.67</c:v>
                </c:pt>
                <c:pt idx="8">
                  <c:v>-1.42</c:v>
                </c:pt>
                <c:pt idx="9">
                  <c:v>-1.42</c:v>
                </c:pt>
                <c:pt idx="10">
                  <c:v>-0.77</c:v>
                </c:pt>
                <c:pt idx="11">
                  <c:v>0</c:v>
                </c:pt>
                <c:pt idx="12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9A-4CBE-8BF9-5FD9C02AF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537952"/>
        <c:axId val="508538936"/>
      </c:scatterChart>
      <c:valAx>
        <c:axId val="50853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538936"/>
        <c:crosses val="autoZero"/>
        <c:crossBetween val="midCat"/>
      </c:valAx>
      <c:valAx>
        <c:axId val="50853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53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2B03C1-5438-4ACC-90D5-10FB0D42DC2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E701BF2-105E-42FE-8756-148DD7E4D8F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65</v>
      </c>
      <c r="C2" s="3" t="s">
        <v>24</v>
      </c>
    </row>
    <row r="3" spans="1:3" x14ac:dyDescent="0.3">
      <c r="A3" s="2" t="s">
        <v>25</v>
      </c>
      <c r="B3" s="3">
        <v>1046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42788.46875</v>
      </c>
      <c r="C5" s="3" t="s">
        <v>18</v>
      </c>
    </row>
    <row r="6" spans="1:3" x14ac:dyDescent="0.3">
      <c r="A6" s="2" t="s">
        <v>29</v>
      </c>
      <c r="B6" s="3">
        <v>25.2</v>
      </c>
      <c r="C6" s="3" t="s">
        <v>30</v>
      </c>
    </row>
    <row r="7" spans="1:3" x14ac:dyDescent="0.3">
      <c r="A7" s="2" t="s">
        <v>31</v>
      </c>
      <c r="B7" s="10">
        <f>SUM(Verticales!H2:H13)</f>
        <v>18.837545099999996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10">
        <f>B7/B13</f>
        <v>0.63884237460575843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10">
        <f>SUM(Verticales!I2:I13)</f>
        <v>25.729643772400244</v>
      </c>
      <c r="C12" s="3" t="s">
        <v>38</v>
      </c>
    </row>
    <row r="13" spans="1:3" x14ac:dyDescent="0.3">
      <c r="A13" s="2" t="s">
        <v>39</v>
      </c>
      <c r="B13" s="10">
        <f>SUM(Verticales!G2:G13)</f>
        <v>29.486999999999998</v>
      </c>
      <c r="C13" s="3" t="s">
        <v>18</v>
      </c>
    </row>
    <row r="14" spans="1:3" x14ac:dyDescent="0.3">
      <c r="A14" s="2" t="s">
        <v>40</v>
      </c>
      <c r="B14" s="10">
        <f>B13/B6</f>
        <v>1.1701190476190475</v>
      </c>
      <c r="C14" s="3" t="s">
        <v>18</v>
      </c>
    </row>
    <row r="15" spans="1:3" x14ac:dyDescent="0.3">
      <c r="A15" s="2" t="s">
        <v>41</v>
      </c>
      <c r="B15" s="10">
        <f>B13/B12</f>
        <v>1.1460321899843093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opLeftCell="C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7">
        <v>1</v>
      </c>
      <c r="B2" s="3">
        <v>0</v>
      </c>
      <c r="C2" s="3">
        <v>0</v>
      </c>
      <c r="D2" s="9">
        <v>0</v>
      </c>
      <c r="E2" s="3">
        <v>-999</v>
      </c>
      <c r="F2" s="3">
        <v>-999</v>
      </c>
      <c r="G2" s="5">
        <v>0</v>
      </c>
      <c r="H2" s="5">
        <v>0</v>
      </c>
      <c r="I2" s="5">
        <v>0</v>
      </c>
    </row>
    <row r="3" spans="1:9" x14ac:dyDescent="0.3">
      <c r="A3" s="7">
        <v>2</v>
      </c>
      <c r="B3" s="3">
        <v>2</v>
      </c>
      <c r="C3" s="3">
        <v>0</v>
      </c>
      <c r="D3" s="3">
        <v>0</v>
      </c>
      <c r="E3" s="3">
        <v>-999</v>
      </c>
      <c r="F3" s="3">
        <v>-999</v>
      </c>
      <c r="G3" s="5">
        <f>((B3-B2)/2+(B4-B3)/2)*ABS(C3)</f>
        <v>0</v>
      </c>
      <c r="H3" s="6">
        <f>G3*D3</f>
        <v>0</v>
      </c>
      <c r="I3" s="5">
        <v>0</v>
      </c>
    </row>
    <row r="4" spans="1:9" x14ac:dyDescent="0.3">
      <c r="A4" s="7">
        <v>3</v>
      </c>
      <c r="B4" s="3">
        <v>5</v>
      </c>
      <c r="C4" s="3">
        <v>-1.1100000000000001</v>
      </c>
      <c r="D4" s="3">
        <v>0.29039999999999999</v>
      </c>
      <c r="E4" s="3">
        <v>-999</v>
      </c>
      <c r="F4" s="3">
        <v>-999</v>
      </c>
      <c r="G4" s="5">
        <f>((B4-B3)/2+(B5-B4)/2)*ABS(C4)</f>
        <v>3.33</v>
      </c>
      <c r="H4" s="6">
        <f t="shared" ref="H4:H13" si="0">G4*D4</f>
        <v>0.967032</v>
      </c>
      <c r="I4" s="5">
        <f t="shared" ref="I4:I13" si="1">SQRT(ABS(C4-C3)^2+(B4-B3)^2)</f>
        <v>3.1987653868328638</v>
      </c>
    </row>
    <row r="5" spans="1:9" x14ac:dyDescent="0.3">
      <c r="A5" s="7">
        <v>4</v>
      </c>
      <c r="B5" s="3">
        <v>8</v>
      </c>
      <c r="C5" s="3">
        <v>-1.18</v>
      </c>
      <c r="D5" s="3">
        <v>0.35970000000000002</v>
      </c>
      <c r="E5" s="3">
        <v>-999</v>
      </c>
      <c r="F5" s="3">
        <v>-999</v>
      </c>
      <c r="G5" s="5">
        <f t="shared" ref="G5:G12" si="2">((B5-B4)/2+(B6-B5)/2)*ABS(C5)</f>
        <v>3.54</v>
      </c>
      <c r="H5" s="6">
        <f t="shared" si="0"/>
        <v>1.2733380000000001</v>
      </c>
      <c r="I5" s="5">
        <f t="shared" si="1"/>
        <v>3.0008165555395085</v>
      </c>
    </row>
    <row r="6" spans="1:9" x14ac:dyDescent="0.3">
      <c r="A6" s="7">
        <v>5</v>
      </c>
      <c r="B6" s="3">
        <v>11</v>
      </c>
      <c r="C6" s="3">
        <v>-1.1499999999999999</v>
      </c>
      <c r="D6" s="3">
        <v>0.29699999999999999</v>
      </c>
      <c r="E6" s="3">
        <v>-999</v>
      </c>
      <c r="F6" s="3">
        <v>-999</v>
      </c>
      <c r="G6" s="5">
        <f t="shared" si="2"/>
        <v>3.4499999999999997</v>
      </c>
      <c r="H6" s="6">
        <f t="shared" si="0"/>
        <v>1.0246499999999998</v>
      </c>
      <c r="I6" s="5">
        <f t="shared" si="1"/>
        <v>3.0001499962501876</v>
      </c>
    </row>
    <row r="7" spans="1:9" x14ac:dyDescent="0.3">
      <c r="A7" s="7">
        <v>6</v>
      </c>
      <c r="B7" s="3">
        <v>14</v>
      </c>
      <c r="C7" s="3">
        <v>-1.34</v>
      </c>
      <c r="D7" s="3">
        <v>0.58189999999999997</v>
      </c>
      <c r="E7" s="3">
        <v>-999</v>
      </c>
      <c r="F7" s="3">
        <v>-999</v>
      </c>
      <c r="G7" s="5">
        <f t="shared" si="2"/>
        <v>4.0200000000000005</v>
      </c>
      <c r="H7" s="6">
        <f t="shared" si="0"/>
        <v>2.3392380000000004</v>
      </c>
      <c r="I7" s="5">
        <f t="shared" si="1"/>
        <v>3.006010645357065</v>
      </c>
    </row>
    <row r="8" spans="1:9" x14ac:dyDescent="0.3">
      <c r="A8" s="7">
        <v>7</v>
      </c>
      <c r="B8" s="3">
        <v>17</v>
      </c>
      <c r="C8" s="3">
        <v>-1.67</v>
      </c>
      <c r="D8" s="3">
        <v>0.89980000000000004</v>
      </c>
      <c r="E8" s="3">
        <v>-999</v>
      </c>
      <c r="F8" s="3">
        <v>-999</v>
      </c>
      <c r="G8" s="5">
        <f t="shared" si="2"/>
        <v>5.01</v>
      </c>
      <c r="H8" s="6">
        <f t="shared" si="0"/>
        <v>4.5079979999999997</v>
      </c>
      <c r="I8" s="5">
        <f t="shared" si="1"/>
        <v>3.0180954259267549</v>
      </c>
    </row>
    <row r="9" spans="1:9" x14ac:dyDescent="0.3">
      <c r="A9" s="7">
        <v>8</v>
      </c>
      <c r="B9" s="3">
        <v>20</v>
      </c>
      <c r="C9" s="3">
        <v>-1.42</v>
      </c>
      <c r="D9" s="3">
        <v>1.0098</v>
      </c>
      <c r="E9" s="3">
        <v>-999</v>
      </c>
      <c r="F9" s="3">
        <v>-999</v>
      </c>
      <c r="G9" s="5">
        <f t="shared" si="2"/>
        <v>4.26</v>
      </c>
      <c r="H9" s="6">
        <f t="shared" si="0"/>
        <v>4.3017479999999999</v>
      </c>
      <c r="I9" s="5">
        <f t="shared" si="1"/>
        <v>3.0103986446980739</v>
      </c>
    </row>
    <row r="10" spans="1:9" x14ac:dyDescent="0.3">
      <c r="A10" s="7">
        <v>9</v>
      </c>
      <c r="B10" s="3">
        <v>23</v>
      </c>
      <c r="C10" s="3">
        <v>-1.42</v>
      </c>
      <c r="D10" s="3">
        <v>0.89100000000000001</v>
      </c>
      <c r="E10" s="3">
        <v>-999</v>
      </c>
      <c r="F10" s="3">
        <v>-999</v>
      </c>
      <c r="G10" s="5">
        <f t="shared" si="2"/>
        <v>4.26</v>
      </c>
      <c r="H10" s="6">
        <f t="shared" si="0"/>
        <v>3.7956599999999998</v>
      </c>
      <c r="I10" s="5">
        <f t="shared" si="1"/>
        <v>3</v>
      </c>
    </row>
    <row r="11" spans="1:9" x14ac:dyDescent="0.3">
      <c r="A11" s="7">
        <v>10</v>
      </c>
      <c r="B11" s="3">
        <v>26</v>
      </c>
      <c r="C11" s="3">
        <v>-0.77</v>
      </c>
      <c r="D11" s="3">
        <v>0.38829999999999998</v>
      </c>
      <c r="E11" s="3">
        <v>-999</v>
      </c>
      <c r="F11" s="3">
        <v>-999</v>
      </c>
      <c r="G11" s="5">
        <f t="shared" si="2"/>
        <v>1.6169999999999998</v>
      </c>
      <c r="H11" s="6">
        <f t="shared" si="0"/>
        <v>0.62788109999999986</v>
      </c>
      <c r="I11" s="5">
        <f t="shared" si="1"/>
        <v>3.0696090956341653</v>
      </c>
    </row>
    <row r="12" spans="1:9" x14ac:dyDescent="0.3">
      <c r="A12" s="7">
        <v>11</v>
      </c>
      <c r="B12" s="3">
        <v>27.2</v>
      </c>
      <c r="C12" s="3">
        <v>0</v>
      </c>
      <c r="D12" s="3">
        <v>0</v>
      </c>
      <c r="E12" s="3">
        <v>-999</v>
      </c>
      <c r="F12" s="3">
        <v>-999</v>
      </c>
      <c r="G12" s="5">
        <f t="shared" si="2"/>
        <v>0</v>
      </c>
      <c r="H12" s="6">
        <f t="shared" si="0"/>
        <v>0</v>
      </c>
      <c r="I12" s="5">
        <f t="shared" si="1"/>
        <v>1.4257980221616238</v>
      </c>
    </row>
    <row r="13" spans="1:9" x14ac:dyDescent="0.3">
      <c r="A13" s="7">
        <v>12</v>
      </c>
      <c r="B13" s="3">
        <v>27.2</v>
      </c>
      <c r="C13" s="3">
        <v>0</v>
      </c>
      <c r="D13" s="9">
        <v>0</v>
      </c>
      <c r="E13" s="3">
        <v>-999</v>
      </c>
      <c r="F13" s="3">
        <v>-999</v>
      </c>
      <c r="G13" s="5">
        <v>0</v>
      </c>
      <c r="H13" s="6">
        <f t="shared" si="0"/>
        <v>0</v>
      </c>
      <c r="I13" s="5">
        <f t="shared" si="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6" x14ac:dyDescent="0.3">
      <c r="A1" s="1" t="s">
        <v>47</v>
      </c>
      <c r="B1" s="1" t="s">
        <v>48</v>
      </c>
      <c r="C1" s="1" t="s">
        <v>49</v>
      </c>
      <c r="E1" s="1" t="s">
        <v>59</v>
      </c>
      <c r="F1" s="1" t="s">
        <v>60</v>
      </c>
    </row>
    <row r="2" spans="1:6" x14ac:dyDescent="0.3">
      <c r="A2" s="1">
        <v>1</v>
      </c>
      <c r="B2" s="3">
        <v>0</v>
      </c>
      <c r="C2" s="3">
        <v>8</v>
      </c>
      <c r="E2" s="8">
        <f>0</f>
        <v>0</v>
      </c>
      <c r="F2" s="8">
        <v>0</v>
      </c>
    </row>
    <row r="3" spans="1:6" x14ac:dyDescent="0.3">
      <c r="A3" s="1">
        <v>2</v>
      </c>
      <c r="B3" s="3">
        <v>2</v>
      </c>
      <c r="C3" s="3">
        <v>8</v>
      </c>
      <c r="E3" s="8">
        <f>B$19*(B2-B$17)/(B$18-B$17)</f>
        <v>0</v>
      </c>
      <c r="F3" s="8">
        <v>0</v>
      </c>
    </row>
    <row r="4" spans="1:6" x14ac:dyDescent="0.3">
      <c r="A4" s="1">
        <v>3</v>
      </c>
      <c r="B4" s="3">
        <v>2</v>
      </c>
      <c r="C4" s="3">
        <v>0</v>
      </c>
      <c r="E4" s="8">
        <f t="shared" ref="E4:E14" si="0">B$19*(B3-B$17)/(B$18-B$17)</f>
        <v>73.529411764705884</v>
      </c>
      <c r="F4" s="8">
        <v>0</v>
      </c>
    </row>
    <row r="5" spans="1:6" x14ac:dyDescent="0.3">
      <c r="A5" s="1">
        <v>4</v>
      </c>
      <c r="B5" s="3">
        <v>5</v>
      </c>
      <c r="C5" s="3">
        <v>-1.1100000000000001</v>
      </c>
      <c r="E5" s="8">
        <f t="shared" si="0"/>
        <v>73.529411764705884</v>
      </c>
      <c r="F5" s="8">
        <f t="shared" ref="F5:F14" si="1">C4</f>
        <v>0</v>
      </c>
    </row>
    <row r="6" spans="1:6" x14ac:dyDescent="0.3">
      <c r="A6" s="1">
        <v>5</v>
      </c>
      <c r="B6" s="3">
        <v>8</v>
      </c>
      <c r="C6" s="3">
        <v>-1.18</v>
      </c>
      <c r="E6" s="8">
        <f t="shared" si="0"/>
        <v>183.82352941176472</v>
      </c>
      <c r="F6" s="8">
        <f t="shared" si="1"/>
        <v>-1.1100000000000001</v>
      </c>
    </row>
    <row r="7" spans="1:6" x14ac:dyDescent="0.3">
      <c r="A7" s="1">
        <v>6</v>
      </c>
      <c r="B7" s="3">
        <v>11</v>
      </c>
      <c r="C7" s="3">
        <v>-1.1499999999999999</v>
      </c>
      <c r="E7" s="8">
        <f t="shared" si="0"/>
        <v>294.11764705882354</v>
      </c>
      <c r="F7" s="8">
        <f t="shared" si="1"/>
        <v>-1.18</v>
      </c>
    </row>
    <row r="8" spans="1:6" x14ac:dyDescent="0.3">
      <c r="A8" s="1">
        <v>7</v>
      </c>
      <c r="B8" s="3">
        <v>14</v>
      </c>
      <c r="C8" s="3">
        <v>-1.34</v>
      </c>
      <c r="E8" s="8">
        <f t="shared" si="0"/>
        <v>404.41176470588238</v>
      </c>
      <c r="F8" s="8">
        <f t="shared" si="1"/>
        <v>-1.1499999999999999</v>
      </c>
    </row>
    <row r="9" spans="1:6" x14ac:dyDescent="0.3">
      <c r="A9" s="1">
        <v>8</v>
      </c>
      <c r="B9" s="3">
        <v>17</v>
      </c>
      <c r="C9" s="3">
        <v>-1.67</v>
      </c>
      <c r="E9" s="8">
        <f t="shared" si="0"/>
        <v>514.70588235294122</v>
      </c>
      <c r="F9" s="8">
        <f t="shared" si="1"/>
        <v>-1.34</v>
      </c>
    </row>
    <row r="10" spans="1:6" x14ac:dyDescent="0.3">
      <c r="A10" s="1">
        <v>9</v>
      </c>
      <c r="B10" s="3">
        <v>20</v>
      </c>
      <c r="C10" s="3">
        <v>-1.42</v>
      </c>
      <c r="E10" s="8">
        <f t="shared" si="0"/>
        <v>625</v>
      </c>
      <c r="F10" s="8">
        <f t="shared" si="1"/>
        <v>-1.67</v>
      </c>
    </row>
    <row r="11" spans="1:6" x14ac:dyDescent="0.3">
      <c r="A11" s="1">
        <v>10</v>
      </c>
      <c r="B11" s="3">
        <v>23</v>
      </c>
      <c r="C11" s="3">
        <v>-1.42</v>
      </c>
      <c r="E11" s="8">
        <f t="shared" si="0"/>
        <v>735.2941176470589</v>
      </c>
      <c r="F11" s="8">
        <f t="shared" si="1"/>
        <v>-1.42</v>
      </c>
    </row>
    <row r="12" spans="1:6" x14ac:dyDescent="0.3">
      <c r="A12" s="1">
        <v>11</v>
      </c>
      <c r="B12" s="3">
        <v>26</v>
      </c>
      <c r="C12" s="3">
        <v>-0.77</v>
      </c>
      <c r="E12" s="8">
        <f t="shared" si="0"/>
        <v>845.58823529411768</v>
      </c>
      <c r="F12" s="8">
        <f t="shared" si="1"/>
        <v>-1.42</v>
      </c>
    </row>
    <row r="13" spans="1:6" x14ac:dyDescent="0.3">
      <c r="A13" s="1">
        <v>12</v>
      </c>
      <c r="B13" s="3">
        <v>27.2</v>
      </c>
      <c r="C13" s="3">
        <v>0</v>
      </c>
      <c r="E13" s="8">
        <f t="shared" si="0"/>
        <v>955.88235294117646</v>
      </c>
      <c r="F13" s="8">
        <f t="shared" si="1"/>
        <v>-0.77</v>
      </c>
    </row>
    <row r="14" spans="1:6" x14ac:dyDescent="0.3">
      <c r="A14" s="1">
        <v>14</v>
      </c>
      <c r="B14" s="3">
        <v>32.200000000000003</v>
      </c>
      <c r="C14" s="3">
        <v>8</v>
      </c>
      <c r="E14" s="8">
        <f t="shared" si="0"/>
        <v>1000</v>
      </c>
      <c r="F14" s="8">
        <f t="shared" si="1"/>
        <v>0</v>
      </c>
    </row>
    <row r="15" spans="1:6" x14ac:dyDescent="0.3">
      <c r="E15" s="8">
        <v>0</v>
      </c>
      <c r="F15" s="8">
        <v>0</v>
      </c>
    </row>
    <row r="17" spans="1:2" x14ac:dyDescent="0.3">
      <c r="A17" s="1" t="s">
        <v>56</v>
      </c>
      <c r="B17" s="3">
        <f>MIN(B2:B13)</f>
        <v>0</v>
      </c>
    </row>
    <row r="18" spans="1:2" x14ac:dyDescent="0.3">
      <c r="A18" s="1" t="s">
        <v>57</v>
      </c>
      <c r="B18" s="9">
        <f>MAX(B3:B13)</f>
        <v>27.2</v>
      </c>
    </row>
    <row r="19" spans="1:2" x14ac:dyDescent="0.3">
      <c r="A19" s="1" t="s">
        <v>58</v>
      </c>
      <c r="B19" s="9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2017-07-27T06:12:26Z</dcterms:created>
  <dcterms:modified xsi:type="dcterms:W3CDTF">2017-11-29T20:35:49Z</dcterms:modified>
</cp:coreProperties>
</file>