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62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I12" i="3" l="1"/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5" i="3"/>
  <c r="G5" i="3"/>
  <c r="H5" i="3" s="1"/>
  <c r="I4" i="3"/>
  <c r="G4" i="3"/>
  <c r="H4" i="3" s="1"/>
  <c r="G3" i="3"/>
  <c r="H3" i="3" s="1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<sst xmlns="http://schemas.openxmlformats.org/spreadsheetml/2006/main" count="84" uniqueCount="55">
  <si>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</si>
  <si>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</si>
  <si>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</si>
  <si>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Q.El Barro</t>
  </si>
  <si>
    <t>Municipio</t>
  </si>
  <si>
    <t>Bello</t>
  </si>
  <si>
    <t>Dirección</t>
  </si>
  <si>
    <t>Cra 66 Clle 58</t>
  </si>
  <si>
    <t>Barrio</t>
  </si>
  <si>
    <t>Subcuenca</t>
  </si>
  <si>
    <t>Quebrada La García</t>
  </si>
  <si>
    <t>Longitud</t>
  </si>
  <si>
    <t>-75.569693</t>
  </si>
  <si>
    <t>Latitud</t>
  </si>
  <si>
    <t>6.342978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</si>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</sst>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0.26700000000000002</c:v>
                </c:pt>
                <c:pt idx="3">
                  <c:v>0.53300000000000003</c:v>
                </c:pt>
                <c:pt idx="4">
                  <c:v>0.8</c:v>
                </c:pt>
                <c:pt idx="5">
                  <c:v>1.0669999999999999</c:v>
                </c:pt>
                <c:pt idx="6">
                  <c:v>1.333</c:v>
                </c:pt>
                <c:pt idx="7">
                  <c:v>1.6</c:v>
                </c:pt>
                <c:pt idx="8">
                  <c:v>1.867</c:v>
                </c:pt>
                <c:pt idx="9">
                  <c:v>2.133</c:v>
                </c:pt>
                <c:pt idx="10">
                  <c:v>2.4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-0.121</c:v>
                </c:pt>
                <c:pt idx="2">
                  <c:v>-0.125</c:v>
                </c:pt>
                <c:pt idx="3">
                  <c:v>-0.126</c:v>
                </c:pt>
                <c:pt idx="4">
                  <c:v>-0.113</c:v>
                </c:pt>
                <c:pt idx="5">
                  <c:v>-0.13700000000000001</c:v>
                </c:pt>
                <c:pt idx="6">
                  <c:v>-0.153</c:v>
                </c:pt>
                <c:pt idx="7">
                  <c:v>-0.111</c:v>
                </c:pt>
                <c:pt idx="8">
                  <c:v>-7.9000000000000001E-2</c:v>
                </c:pt>
                <c:pt idx="9">
                  <c:v>-2.4E-2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AA-4BD7-9476-07A9A89B7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831488"/>
        <c:axId val="551829848"/>
      </c:scatterChart>
      <c:valAx>
        <c:axId val="55183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1829848"/>
        <c:crosses val="autoZero"/>
        <c:crossBetween val="midCat"/>
      </c:valAx>
      <c:valAx>
        <c:axId val="55182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183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7DEAF9E-07CD-4FD2-AB7C-DE9ABB66792F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B76518F-3DC2-4CD4-A672-C77FC218C9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808</v>
      </c>
      <c r="C2" s="3" t="s">
        <v>23</v>
      </c>
    </row>
    <row r="3" spans="1:3" x14ac:dyDescent="0.3">
      <c r="A3" s="2" t="s">
        <v>24</v>
      </c>
      <c r="B3" s="3">
        <v>1074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42908.428472222222</v>
      </c>
      <c r="C5" s="3" t="s">
        <v>17</v>
      </c>
    </row>
    <row r="6" spans="1:3" x14ac:dyDescent="0.3">
      <c r="A6" s="2" t="s">
        <v>28</v>
      </c>
      <c r="B6" s="3">
        <v>2.4</v>
      </c>
      <c r="C6" s="3" t="s">
        <v>29</v>
      </c>
    </row>
    <row r="7" spans="1:3" x14ac:dyDescent="0.3">
      <c r="A7" s="2" t="s">
        <v>30</v>
      </c>
      <c r="B7" s="5">
        <f>SUM(Verticales!H2:H30)</f>
        <v>0.14030984350000003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5">
        <f>B7/B13</f>
        <v>0.56670810723481602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5">
        <f>SUM(Verticales!I2:I30)</f>
        <v>2.4138023970072426</v>
      </c>
      <c r="C12" s="3" t="s">
        <v>37</v>
      </c>
    </row>
    <row r="13" spans="1:3" x14ac:dyDescent="0.3">
      <c r="A13" s="2" t="s">
        <v>38</v>
      </c>
      <c r="B13" s="5">
        <f>SUM(Verticales!G2:G30)</f>
        <v>0.24758750000000002</v>
      </c>
      <c r="C13" s="3" t="s">
        <v>17</v>
      </c>
    </row>
    <row r="14" spans="1:3" x14ac:dyDescent="0.3">
      <c r="A14" s="2" t="s">
        <v>39</v>
      </c>
      <c r="B14" s="5">
        <f>B13/B6</f>
        <v>0.10316145833333334</v>
      </c>
      <c r="C14" s="3" t="s">
        <v>17</v>
      </c>
    </row>
    <row r="15" spans="1:3" x14ac:dyDescent="0.3">
      <c r="A15" s="2" t="s">
        <v>40</v>
      </c>
      <c r="B15" s="5">
        <f>B13/B12</f>
        <v>0.10257156936581546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-0.121</v>
      </c>
      <c r="D3" s="3">
        <v>0</v>
      </c>
      <c r="E3" s="3">
        <v>0</v>
      </c>
      <c r="F3" s="3">
        <v>0</v>
      </c>
      <c r="G3" s="6">
        <f t="shared" ref="G3:G5" si="0">((B3-B2)/2+(B4-B3)/2)*ABS(C3)</f>
        <v>1.6153500000000001E-2</v>
      </c>
      <c r="H3" s="7">
        <f t="shared" ref="H3:H5" si="1">G3*D3</f>
        <v>0</v>
      </c>
      <c r="I3" s="6">
        <v>0</v>
      </c>
    </row>
    <row r="4" spans="1:9" x14ac:dyDescent="0.3">
      <c r="A4" s="1">
        <v>2</v>
      </c>
      <c r="B4" s="3">
        <v>0.26700000000000002</v>
      </c>
      <c r="C4" s="3">
        <v>-0.125</v>
      </c>
      <c r="D4" s="3">
        <v>0.53900000000000003</v>
      </c>
      <c r="E4" s="3">
        <v>0</v>
      </c>
      <c r="F4" s="3">
        <v>0</v>
      </c>
      <c r="G4" s="6">
        <f t="shared" si="0"/>
        <v>3.3312500000000002E-2</v>
      </c>
      <c r="H4" s="7">
        <f t="shared" si="1"/>
        <v>1.7955437500000001E-2</v>
      </c>
      <c r="I4" s="6">
        <f t="shared" ref="I3:I5" si="2">SQRT(ABS(C4-C3)^2+(B4-B3)^2)</f>
        <v>0.26702996086581748</v>
      </c>
    </row>
    <row r="5" spans="1:9" x14ac:dyDescent="0.3">
      <c r="A5" s="1">
        <v>3</v>
      </c>
      <c r="B5" s="3">
        <v>0.53300000000000003</v>
      </c>
      <c r="C5" s="3">
        <v>-0.126</v>
      </c>
      <c r="D5" s="3">
        <v>1.0329999999999999</v>
      </c>
      <c r="E5" s="3">
        <v>0</v>
      </c>
      <c r="F5" s="3">
        <v>0</v>
      </c>
      <c r="G5" s="6">
        <f t="shared" si="0"/>
        <v>3.3579000000000005E-2</v>
      </c>
      <c r="H5" s="7">
        <f t="shared" si="1"/>
        <v>3.4687107000000002E-2</v>
      </c>
      <c r="I5" s="6">
        <f t="shared" si="2"/>
        <v>0.26600187969260669</v>
      </c>
    </row>
    <row r="6" spans="1:9" x14ac:dyDescent="0.3">
      <c r="A6" s="1">
        <v>4</v>
      </c>
      <c r="B6" s="3">
        <v>0.8</v>
      </c>
      <c r="C6" s="3">
        <v>-0.113</v>
      </c>
      <c r="D6" s="3">
        <v>1.048</v>
      </c>
      <c r="E6" s="3">
        <v>0</v>
      </c>
      <c r="F6" s="3">
        <v>0</v>
      </c>
      <c r="G6" s="6">
        <f t="shared" ref="G6:G12" si="3">((B6-B5)/2+(B7-B6)/2)*ABS(C6)</f>
        <v>3.0170999999999996E-2</v>
      </c>
      <c r="H6" s="7">
        <f t="shared" ref="H6:H12" si="4">G6*D6</f>
        <v>3.1619207999999996E-2</v>
      </c>
      <c r="I6" s="6">
        <f t="shared" ref="I6:I12" si="5">SQRT(ABS(C6-C5)^2+(B6-B5)^2)</f>
        <v>0.26731629205867719</v>
      </c>
    </row>
    <row r="7" spans="1:9" x14ac:dyDescent="0.3">
      <c r="A7" s="1">
        <v>5</v>
      </c>
      <c r="B7" s="3">
        <v>1.0669999999999999</v>
      </c>
      <c r="C7" s="3">
        <v>-0.13700000000000001</v>
      </c>
      <c r="D7" s="3">
        <v>1.0740000000000001</v>
      </c>
      <c r="E7" s="3">
        <v>0</v>
      </c>
      <c r="F7" s="3">
        <v>0</v>
      </c>
      <c r="G7" s="6">
        <f t="shared" si="3"/>
        <v>3.6510499999999994E-2</v>
      </c>
      <c r="H7" s="7">
        <f t="shared" si="4"/>
        <v>3.9212276999999997E-2</v>
      </c>
      <c r="I7" s="6">
        <f t="shared" si="5"/>
        <v>0.26807648162418118</v>
      </c>
    </row>
    <row r="8" spans="1:9" x14ac:dyDescent="0.3">
      <c r="A8" s="1">
        <v>6</v>
      </c>
      <c r="B8" s="3">
        <v>1.333</v>
      </c>
      <c r="C8" s="3">
        <v>-0.153</v>
      </c>
      <c r="D8" s="3">
        <v>0.35199999999999998</v>
      </c>
      <c r="E8" s="3">
        <v>0</v>
      </c>
      <c r="F8" s="3">
        <v>0</v>
      </c>
      <c r="G8" s="6">
        <f t="shared" si="3"/>
        <v>4.0774500000000012E-2</v>
      </c>
      <c r="H8" s="7">
        <f t="shared" si="4"/>
        <v>1.4352624000000003E-2</v>
      </c>
      <c r="I8" s="6">
        <f t="shared" si="5"/>
        <v>0.26648076853686836</v>
      </c>
    </row>
    <row r="9" spans="1:9" x14ac:dyDescent="0.3">
      <c r="A9" s="1">
        <v>7</v>
      </c>
      <c r="B9" s="3">
        <v>1.6</v>
      </c>
      <c r="C9" s="3">
        <v>-0.111</v>
      </c>
      <c r="D9" s="3">
        <v>7.0999999999999994E-2</v>
      </c>
      <c r="E9" s="3">
        <v>0</v>
      </c>
      <c r="F9" s="3">
        <v>0</v>
      </c>
      <c r="G9" s="6">
        <f t="shared" si="3"/>
        <v>2.9637000000000004E-2</v>
      </c>
      <c r="H9" s="7">
        <f t="shared" si="4"/>
        <v>2.1042270000000002E-3</v>
      </c>
      <c r="I9" s="6">
        <f t="shared" si="5"/>
        <v>0.27028318482658159</v>
      </c>
    </row>
    <row r="10" spans="1:9" x14ac:dyDescent="0.3">
      <c r="A10" s="1">
        <v>8</v>
      </c>
      <c r="B10" s="3">
        <v>1.867</v>
      </c>
      <c r="C10" s="3">
        <v>-7.9000000000000001E-2</v>
      </c>
      <c r="D10" s="3">
        <v>1.7999999999999999E-2</v>
      </c>
      <c r="E10" s="3">
        <v>0</v>
      </c>
      <c r="F10" s="3">
        <v>0</v>
      </c>
      <c r="G10" s="6">
        <f t="shared" si="3"/>
        <v>2.1053499999999996E-2</v>
      </c>
      <c r="H10" s="7">
        <f t="shared" si="4"/>
        <v>3.789629999999999E-4</v>
      </c>
      <c r="I10" s="6">
        <f t="shared" si="5"/>
        <v>0.26891076586853108</v>
      </c>
    </row>
    <row r="11" spans="1:9" x14ac:dyDescent="0.3">
      <c r="A11" s="1">
        <v>9</v>
      </c>
      <c r="B11" s="3">
        <v>2.133</v>
      </c>
      <c r="C11" s="3">
        <v>-2.4E-2</v>
      </c>
      <c r="D11" s="3">
        <v>0</v>
      </c>
      <c r="E11" s="3">
        <v>0</v>
      </c>
      <c r="F11" s="3">
        <v>0</v>
      </c>
      <c r="G11" s="6">
        <f t="shared" si="3"/>
        <v>6.3959999999999989E-3</v>
      </c>
      <c r="H11" s="7">
        <f t="shared" si="4"/>
        <v>0</v>
      </c>
      <c r="I11" s="6">
        <f t="shared" si="5"/>
        <v>0.27162658190979766</v>
      </c>
    </row>
    <row r="12" spans="1:9" x14ac:dyDescent="0.3">
      <c r="A12" s="1">
        <v>10</v>
      </c>
      <c r="B12" s="3">
        <v>2.4</v>
      </c>
      <c r="C12" s="3">
        <v>0</v>
      </c>
      <c r="D12" s="3">
        <v>0</v>
      </c>
      <c r="E12" s="3">
        <v>0</v>
      </c>
      <c r="F12" s="3">
        <v>0</v>
      </c>
      <c r="G12" s="6">
        <f t="shared" si="3"/>
        <v>0</v>
      </c>
      <c r="H12" s="7">
        <f t="shared" si="4"/>
        <v>0</v>
      </c>
      <c r="I12" s="6">
        <f t="shared" si="5"/>
        <v>0.26807648162418118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-0.121</v>
      </c>
    </row>
    <row r="3" spans="1:3" x14ac:dyDescent="0.3">
      <c r="A3" s="1">
        <v>2</v>
      </c>
      <c r="B3" s="3">
        <v>0.26700000000000002</v>
      </c>
      <c r="C3" s="3">
        <v>-0.125</v>
      </c>
    </row>
    <row r="4" spans="1:3" x14ac:dyDescent="0.3">
      <c r="A4" s="1">
        <v>3</v>
      </c>
      <c r="B4" s="3">
        <v>0.53300000000000003</v>
      </c>
      <c r="C4" s="3">
        <v>-0.126</v>
      </c>
    </row>
    <row r="5" spans="1:3" x14ac:dyDescent="0.3">
      <c r="A5" s="1">
        <v>4</v>
      </c>
      <c r="B5" s="3">
        <v>0.8</v>
      </c>
      <c r="C5" s="3">
        <v>-0.113</v>
      </c>
    </row>
    <row r="6" spans="1:3" x14ac:dyDescent="0.3">
      <c r="A6" s="1">
        <v>5</v>
      </c>
      <c r="B6" s="3">
        <v>1.0669999999999999</v>
      </c>
      <c r="C6" s="3">
        <v>-0.13700000000000001</v>
      </c>
    </row>
    <row r="7" spans="1:3" x14ac:dyDescent="0.3">
      <c r="A7" s="1">
        <v>6</v>
      </c>
      <c r="B7" s="3">
        <v>1.333</v>
      </c>
      <c r="C7" s="3">
        <v>-0.153</v>
      </c>
    </row>
    <row r="8" spans="1:3" x14ac:dyDescent="0.3">
      <c r="A8" s="1">
        <v>7</v>
      </c>
      <c r="B8" s="3">
        <v>1.6</v>
      </c>
      <c r="C8" s="3">
        <v>-0.111</v>
      </c>
    </row>
    <row r="9" spans="1:3" x14ac:dyDescent="0.3">
      <c r="A9" s="1">
        <v>8</v>
      </c>
      <c r="B9" s="3">
        <v>1.867</v>
      </c>
      <c r="C9" s="3">
        <v>-7.9000000000000001E-2</v>
      </c>
    </row>
    <row r="10" spans="1:3" x14ac:dyDescent="0.3">
      <c r="A10" s="1">
        <v>9</v>
      </c>
      <c r="B10" s="3">
        <v>2.133</v>
      </c>
      <c r="C10" s="3">
        <v>-2.4E-2</v>
      </c>
    </row>
    <row r="11" spans="1:3" x14ac:dyDescent="0.3">
      <c r="A11" s="1">
        <v>10</v>
      </c>
      <c r="B11" s="3">
        <v>2.4</v>
      </c>
      <c r="C11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2017-07-27T06:20:07Z</dcterms:created>
  <dcterms:modified xsi:type="dcterms:W3CDTF">2017-11-29T21:26:10Z</dcterms:modified>
</cp:coreProperties>
</file>