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913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4" i="2" s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 s="1"/>
  <c r="I5" i="3"/>
  <c r="G5" i="3"/>
  <c r="H5" i="3" s="1"/>
  <c r="I4" i="3"/>
  <c r="G4" i="3"/>
  <c r="H4" i="3" s="1"/>
  <c r="G3" i="3"/>
  <c r="H3" i="3" s="1"/>
  <c r="H2" i="3"/>
  <c r="B10" i="2" l="1"/>
  <c r="B15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<sst xmlns="http://schemas.openxmlformats.org/spreadsheetml/2006/main" count="84" uniqueCount="56">
  <si>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</si>
  <si>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</si>
  <si>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</si>
  <si>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Mina (Q25)</t>
  </si>
  <si>
    <t>Municipio</t>
  </si>
  <si>
    <t>Envigado</t>
  </si>
  <si>
    <t>Dirección</t>
  </si>
  <si>
    <t xml:space="preserve">Calle 39sur Cra 49 </t>
  </si>
  <si>
    <t>Barrio</t>
  </si>
  <si>
    <t>Estación Metro Envigado</t>
  </si>
  <si>
    <t>Subcuenca</t>
  </si>
  <si>
    <t>-999.0</t>
  </si>
  <si>
    <t>Longitud</t>
  </si>
  <si>
    <t>-75.5964889526</t>
  </si>
  <si>
    <t>Latitud</t>
  </si>
  <si>
    <t>6.16908836365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</si>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</sst>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0.2</c:v>
                </c:pt>
                <c:pt idx="3">
                  <c:v>0.4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1.6</c:v>
                </c:pt>
                <c:pt idx="10">
                  <c:v>1.6</c:v>
                </c:pt>
              </c:numCache>
            </c:numRef>
          </c:xVal>
          <c:yVal>
            <c:numRef>
              <c:f>Verticales!$C$2:$C$12</c:f>
              <c:numCache>
                <c:formatCode>General</c:formatCode>
                <c:ptCount val="11"/>
                <c:pt idx="0">
                  <c:v>0</c:v>
                </c:pt>
                <c:pt idx="1">
                  <c:v>-7.0999999999999994E-2</c:v>
                </c:pt>
                <c:pt idx="2">
                  <c:v>-7.4999999999999997E-2</c:v>
                </c:pt>
                <c:pt idx="3">
                  <c:v>-7.9000000000000001E-2</c:v>
                </c:pt>
                <c:pt idx="4">
                  <c:v>-8.8999999999999996E-2</c:v>
                </c:pt>
                <c:pt idx="5">
                  <c:v>-9.0999999999999998E-2</c:v>
                </c:pt>
                <c:pt idx="6">
                  <c:v>-8.2000000000000003E-2</c:v>
                </c:pt>
                <c:pt idx="7">
                  <c:v>-8.4000000000000005E-2</c:v>
                </c:pt>
                <c:pt idx="8">
                  <c:v>-0.06</c:v>
                </c:pt>
                <c:pt idx="9">
                  <c:v>-5.0999999999999997E-2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81-44BF-98F5-AD9C0D273D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017120"/>
        <c:axId val="560011872"/>
      </c:scatterChart>
      <c:valAx>
        <c:axId val="560017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1872"/>
        <c:crosses val="autoZero"/>
        <c:crossBetween val="midCat"/>
      </c:valAx>
      <c:valAx>
        <c:axId val="560011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7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43DA89C-A336-4E91-A0BF-7C44D46EAE26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4599F4D-D04B-40A4-B36B-B6262C5F123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894</v>
      </c>
      <c r="C2" s="3" t="s">
        <v>24</v>
      </c>
    </row>
    <row r="3" spans="1:3" x14ac:dyDescent="0.3">
      <c r="A3" s="2" t="s">
        <v>25</v>
      </c>
      <c r="B3" s="3">
        <v>1014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42991.478472222218</v>
      </c>
      <c r="C5" s="3" t="s">
        <v>18</v>
      </c>
    </row>
    <row r="6" spans="1:3" x14ac:dyDescent="0.3">
      <c r="A6" s="2" t="s">
        <v>29</v>
      </c>
      <c r="B6" s="3">
        <v>1.6</v>
      </c>
      <c r="C6" s="3" t="s">
        <v>30</v>
      </c>
    </row>
    <row r="7" spans="1:3" x14ac:dyDescent="0.3">
      <c r="A7" s="2" t="s">
        <v>31</v>
      </c>
      <c r="B7" s="8">
        <f>SUM(Verticales!H2:H30)</f>
        <v>8.0893199999999985E-2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0.65131400966183572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1.6021894836149413</v>
      </c>
      <c r="C12" s="3" t="s">
        <v>38</v>
      </c>
    </row>
    <row r="13" spans="1:3" x14ac:dyDescent="0.3">
      <c r="A13" s="2" t="s">
        <v>39</v>
      </c>
      <c r="B13" s="8">
        <f>SUM(Verticales!G2:G30)</f>
        <v>0.12419999999999999</v>
      </c>
      <c r="C13" s="3" t="s">
        <v>18</v>
      </c>
    </row>
    <row r="14" spans="1:3" x14ac:dyDescent="0.3">
      <c r="A14" s="2" t="s">
        <v>40</v>
      </c>
      <c r="B14" s="8">
        <f>B13/B6</f>
        <v>7.7624999999999986E-2</v>
      </c>
      <c r="C14" s="3" t="s">
        <v>18</v>
      </c>
    </row>
    <row r="15" spans="1:3" x14ac:dyDescent="0.3">
      <c r="A15" s="2" t="s">
        <v>41</v>
      </c>
      <c r="B15" s="8">
        <f>B13/B12</f>
        <v>7.7518920995395396E-2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"/>
  <sheetViews>
    <sheetView workbookViewId="0">
      <selection activeCell="I13" sqref="I13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-7.0999999999999994E-2</v>
      </c>
      <c r="D3" s="3">
        <v>1E-3</v>
      </c>
      <c r="E3" s="3">
        <v>0</v>
      </c>
      <c r="F3" s="3">
        <v>0</v>
      </c>
      <c r="G3" s="6">
        <f t="shared" ref="G3:G5" si="1">((B3-B2)/2+(B4-B3)/2)*ABS(C3)</f>
        <v>7.0999999999999995E-3</v>
      </c>
      <c r="H3" s="7">
        <f t="shared" si="0"/>
        <v>7.0999999999999998E-6</v>
      </c>
      <c r="I3" s="6">
        <v>0</v>
      </c>
    </row>
    <row r="4" spans="1:9" x14ac:dyDescent="0.3">
      <c r="A4" s="1">
        <v>2</v>
      </c>
      <c r="B4" s="3">
        <v>0.2</v>
      </c>
      <c r="C4" s="3">
        <v>-7.4999999999999997E-2</v>
      </c>
      <c r="D4" s="3">
        <v>0.39600000000000002</v>
      </c>
      <c r="E4" s="3">
        <v>0</v>
      </c>
      <c r="F4" s="3">
        <v>0</v>
      </c>
      <c r="G4" s="6">
        <f t="shared" si="1"/>
        <v>1.4999999999999999E-2</v>
      </c>
      <c r="H4" s="7">
        <f t="shared" si="0"/>
        <v>5.94E-3</v>
      </c>
      <c r="I4" s="6">
        <f t="shared" ref="I3:I5" si="2">SQRT(ABS(C4-C3)^2+(B4-B3)^2)</f>
        <v>0.20003999600079983</v>
      </c>
    </row>
    <row r="5" spans="1:9" x14ac:dyDescent="0.3">
      <c r="A5" s="1">
        <v>3</v>
      </c>
      <c r="B5" s="3">
        <v>0.4</v>
      </c>
      <c r="C5" s="3">
        <v>-7.9000000000000001E-2</v>
      </c>
      <c r="D5" s="3">
        <v>0.875</v>
      </c>
      <c r="E5" s="3">
        <v>0</v>
      </c>
      <c r="F5" s="3">
        <v>0</v>
      </c>
      <c r="G5" s="6">
        <f t="shared" si="1"/>
        <v>1.5799999999999998E-2</v>
      </c>
      <c r="H5" s="7">
        <f t="shared" si="0"/>
        <v>1.3824999999999999E-2</v>
      </c>
      <c r="I5" s="6">
        <f t="shared" si="2"/>
        <v>0.20003999600079983</v>
      </c>
    </row>
    <row r="6" spans="1:9" x14ac:dyDescent="0.3">
      <c r="A6" s="1">
        <v>4</v>
      </c>
      <c r="B6" s="3">
        <v>0.6</v>
      </c>
      <c r="C6" s="3">
        <v>-8.8999999999999996E-2</v>
      </c>
      <c r="D6" s="3">
        <v>0.77500000000000002</v>
      </c>
      <c r="E6" s="3">
        <v>0</v>
      </c>
      <c r="F6" s="3">
        <v>0</v>
      </c>
      <c r="G6" s="6">
        <f t="shared" ref="G6:G12" si="3">((B6-B5)/2+(B7-B6)/2)*ABS(C6)</f>
        <v>1.78E-2</v>
      </c>
      <c r="H6" s="7">
        <f t="shared" ref="H6:H12" si="4">G6*D6</f>
        <v>1.3795E-2</v>
      </c>
      <c r="I6" s="6">
        <f t="shared" ref="I6:I12" si="5">SQRT(ABS(C6-C5)^2+(B6-B5)^2)</f>
        <v>0.2002498439450078</v>
      </c>
    </row>
    <row r="7" spans="1:9" x14ac:dyDescent="0.3">
      <c r="A7" s="1">
        <v>5</v>
      </c>
      <c r="B7" s="3">
        <v>0.8</v>
      </c>
      <c r="C7" s="3">
        <v>-9.0999999999999998E-2</v>
      </c>
      <c r="D7" s="3">
        <v>0.81499999999999995</v>
      </c>
      <c r="E7" s="3">
        <v>0</v>
      </c>
      <c r="F7" s="3">
        <v>0</v>
      </c>
      <c r="G7" s="6">
        <f t="shared" si="3"/>
        <v>1.8200000000000001E-2</v>
      </c>
      <c r="H7" s="7">
        <f t="shared" si="4"/>
        <v>1.4832999999999999E-2</v>
      </c>
      <c r="I7" s="6">
        <f t="shared" si="5"/>
        <v>0.20000999975001257</v>
      </c>
    </row>
    <row r="8" spans="1:9" x14ac:dyDescent="0.3">
      <c r="A8" s="1">
        <v>6</v>
      </c>
      <c r="B8" s="3">
        <v>1</v>
      </c>
      <c r="C8" s="3">
        <v>-8.2000000000000003E-2</v>
      </c>
      <c r="D8" s="3">
        <v>1.0249999999999999</v>
      </c>
      <c r="E8" s="3">
        <v>0</v>
      </c>
      <c r="F8" s="3">
        <v>0</v>
      </c>
      <c r="G8" s="6">
        <f t="shared" si="3"/>
        <v>1.6399999999999998E-2</v>
      </c>
      <c r="H8" s="7">
        <f t="shared" si="4"/>
        <v>1.6809999999999995E-2</v>
      </c>
      <c r="I8" s="6">
        <f t="shared" si="5"/>
        <v>0.20020239758804084</v>
      </c>
    </row>
    <row r="9" spans="1:9" x14ac:dyDescent="0.3">
      <c r="A9" s="1">
        <v>7</v>
      </c>
      <c r="B9" s="3">
        <v>1.2</v>
      </c>
      <c r="C9" s="3">
        <v>-8.4000000000000005E-2</v>
      </c>
      <c r="D9" s="3">
        <v>0.88300000000000001</v>
      </c>
      <c r="E9" s="3">
        <v>0</v>
      </c>
      <c r="F9" s="3">
        <v>0</v>
      </c>
      <c r="G9" s="6">
        <f t="shared" si="3"/>
        <v>1.6799999999999999E-2</v>
      </c>
      <c r="H9" s="7">
        <f t="shared" si="4"/>
        <v>1.4834399999999999E-2</v>
      </c>
      <c r="I9" s="6">
        <f t="shared" si="5"/>
        <v>0.20000999975001243</v>
      </c>
    </row>
    <row r="10" spans="1:9" x14ac:dyDescent="0.3">
      <c r="A10" s="1">
        <v>8</v>
      </c>
      <c r="B10" s="3">
        <v>1.4</v>
      </c>
      <c r="C10" s="3">
        <v>-0.06</v>
      </c>
      <c r="D10" s="3">
        <v>5.5E-2</v>
      </c>
      <c r="E10" s="3">
        <v>0</v>
      </c>
      <c r="F10" s="3">
        <v>0</v>
      </c>
      <c r="G10" s="6">
        <f t="shared" si="3"/>
        <v>1.2000000000000004E-2</v>
      </c>
      <c r="H10" s="7">
        <f t="shared" si="4"/>
        <v>6.6000000000000021E-4</v>
      </c>
      <c r="I10" s="6">
        <f t="shared" si="5"/>
        <v>0.20143485299222669</v>
      </c>
    </row>
    <row r="11" spans="1:9" x14ac:dyDescent="0.3">
      <c r="A11" s="1">
        <v>9</v>
      </c>
      <c r="B11" s="3">
        <v>1.6</v>
      </c>
      <c r="C11" s="3">
        <v>-5.0999999999999997E-2</v>
      </c>
      <c r="D11" s="3">
        <v>3.6999999999999998E-2</v>
      </c>
      <c r="E11" s="3">
        <v>0</v>
      </c>
      <c r="F11" s="3">
        <v>0</v>
      </c>
      <c r="G11" s="6">
        <f t="shared" si="3"/>
        <v>5.1000000000000038E-3</v>
      </c>
      <c r="H11" s="7">
        <f t="shared" si="4"/>
        <v>1.8870000000000014E-4</v>
      </c>
      <c r="I11" s="6">
        <f t="shared" si="5"/>
        <v>0.20020239758804106</v>
      </c>
    </row>
    <row r="12" spans="1:9" x14ac:dyDescent="0.3">
      <c r="B12" s="5">
        <v>1.6</v>
      </c>
      <c r="C12" s="5">
        <v>0</v>
      </c>
      <c r="D12" s="5">
        <v>0</v>
      </c>
      <c r="E12" s="5">
        <v>0</v>
      </c>
      <c r="F12" s="5">
        <v>0</v>
      </c>
      <c r="G12" s="6">
        <f t="shared" si="3"/>
        <v>0</v>
      </c>
      <c r="H12" s="7">
        <f t="shared" si="4"/>
        <v>0</v>
      </c>
      <c r="I12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0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-7.0999999999999994E-2</v>
      </c>
    </row>
    <row r="3" spans="1:3" x14ac:dyDescent="0.3">
      <c r="A3" s="1">
        <v>2</v>
      </c>
      <c r="B3" s="3">
        <v>0.2</v>
      </c>
      <c r="C3" s="3">
        <v>-7.4999999999999997E-2</v>
      </c>
    </row>
    <row r="4" spans="1:3" x14ac:dyDescent="0.3">
      <c r="A4" s="1">
        <v>3</v>
      </c>
      <c r="B4" s="3">
        <v>0.4</v>
      </c>
      <c r="C4" s="3">
        <v>-7.9000000000000001E-2</v>
      </c>
    </row>
    <row r="5" spans="1:3" x14ac:dyDescent="0.3">
      <c r="A5" s="1">
        <v>4</v>
      </c>
      <c r="B5" s="3">
        <v>0.6</v>
      </c>
      <c r="C5" s="3">
        <v>-8.8999999999999996E-2</v>
      </c>
    </row>
    <row r="6" spans="1:3" x14ac:dyDescent="0.3">
      <c r="A6" s="1">
        <v>5</v>
      </c>
      <c r="B6" s="3">
        <v>0.8</v>
      </c>
      <c r="C6" s="3">
        <v>-9.0999999999999998E-2</v>
      </c>
    </row>
    <row r="7" spans="1:3" x14ac:dyDescent="0.3">
      <c r="A7" s="1">
        <v>6</v>
      </c>
      <c r="B7" s="3">
        <v>1</v>
      </c>
      <c r="C7" s="3">
        <v>-8.2000000000000003E-2</v>
      </c>
    </row>
    <row r="8" spans="1:3" x14ac:dyDescent="0.3">
      <c r="A8" s="1">
        <v>7</v>
      </c>
      <c r="B8" s="3">
        <v>1.2</v>
      </c>
      <c r="C8" s="3">
        <v>-8.4000000000000005E-2</v>
      </c>
    </row>
    <row r="9" spans="1:3" x14ac:dyDescent="0.3">
      <c r="A9" s="1">
        <v>8</v>
      </c>
      <c r="B9" s="3">
        <v>1.4</v>
      </c>
      <c r="C9" s="3">
        <v>-0.06</v>
      </c>
    </row>
    <row r="10" spans="1:3" x14ac:dyDescent="0.3">
      <c r="A10" s="1">
        <v>9</v>
      </c>
      <c r="B10" s="3">
        <v>1.6</v>
      </c>
      <c r="C10" s="3">
        <v>-5.0999999999999997E-2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2017-10-30T21:14:59Z</dcterms:created>
  <dcterms:modified xsi:type="dcterms:W3CDTF">2017-11-29T22:05:03Z</dcterms:modified>
</cp:coreProperties>
</file>