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426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seccion" sheetId="5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14" i="3"/>
  <c r="H14" i="3" s="1"/>
  <c r="I14" i="3"/>
  <c r="G7" i="3"/>
  <c r="H7" i="3"/>
  <c r="I7" i="3"/>
  <c r="G8" i="3"/>
  <c r="H8" i="3"/>
  <c r="I8" i="3"/>
  <c r="G9" i="3"/>
  <c r="H9" i="3" s="1"/>
  <c r="I9" i="3"/>
  <c r="G10" i="3"/>
  <c r="H10" i="3" s="1"/>
  <c r="I10" i="3"/>
  <c r="G11" i="3"/>
  <c r="H11" i="3"/>
  <c r="I11" i="3"/>
  <c r="G12" i="3"/>
  <c r="H12" i="3"/>
  <c r="I12" i="3"/>
  <c r="G13" i="3"/>
  <c r="H13" i="3" s="1"/>
  <c r="I13" i="3"/>
  <c r="I6" i="3"/>
  <c r="G6" i="3"/>
  <c r="H6" i="3" s="1"/>
  <c r="I5" i="3"/>
  <c r="G5" i="3"/>
  <c r="H5" i="3" s="1"/>
  <c r="I4" i="3"/>
  <c r="H4" i="3"/>
  <c r="G4" i="3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<sst xmlns="http://schemas.openxmlformats.org/spreadsheetml/2006/main" count="84" uniqueCount="56">
  <si>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</si>
  <si>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</si>
  <si>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</si>
  <si>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Después de San Fernando (E6)</t>
  </si>
  <si>
    <t>Municipio</t>
  </si>
  <si>
    <t>Medellín</t>
  </si>
  <si>
    <t>Dirección</t>
  </si>
  <si>
    <t>Metro – Aguacatala</t>
  </si>
  <si>
    <t>Barrio</t>
  </si>
  <si>
    <t>Aguacatala</t>
  </si>
  <si>
    <t>Subcuenca</t>
  </si>
  <si>
    <t>Rio Aburrá</t>
  </si>
  <si>
    <t>Longitud</t>
  </si>
  <si>
    <t>-75.5815</t>
  </si>
  <si>
    <t>Latitud</t>
  </si>
  <si>
    <t>6.1953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</si>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</sst>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22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-0.8</c:v>
                </c:pt>
                <c:pt idx="2">
                  <c:v>-0.77</c:v>
                </c:pt>
                <c:pt idx="3">
                  <c:v>-0.74</c:v>
                </c:pt>
                <c:pt idx="4">
                  <c:v>-0.79</c:v>
                </c:pt>
                <c:pt idx="5">
                  <c:v>-0.86</c:v>
                </c:pt>
                <c:pt idx="6">
                  <c:v>-0.83</c:v>
                </c:pt>
                <c:pt idx="7">
                  <c:v>-1.0900000000000001</c:v>
                </c:pt>
                <c:pt idx="8">
                  <c:v>-1.39</c:v>
                </c:pt>
                <c:pt idx="9">
                  <c:v>-1.34</c:v>
                </c:pt>
                <c:pt idx="10">
                  <c:v>-1.24</c:v>
                </c:pt>
                <c:pt idx="11">
                  <c:v>-1.01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3-4B37-B596-6F8C80CAD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311128"/>
        <c:axId val="538312440"/>
      </c:scatterChart>
      <c:valAx>
        <c:axId val="538311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38312440"/>
        <c:crosses val="autoZero"/>
        <c:crossBetween val="midCat"/>
      </c:valAx>
      <c:valAx>
        <c:axId val="538312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38311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1C0556A-6308-48DA-95E9-A82E4AF782C9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4DDB149-BEE8-46D4-A25E-B7BF7C503DD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2" sqref="B7 B10 B12: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796</v>
      </c>
      <c r="C2" s="3" t="s">
        <v>24</v>
      </c>
    </row>
    <row r="3" spans="1:3" x14ac:dyDescent="0.3">
      <c r="A3" s="2" t="s">
        <v>25</v>
      </c>
      <c r="B3" s="3">
        <v>94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42851.731944444437</v>
      </c>
      <c r="C5" s="3" t="s">
        <v>18</v>
      </c>
    </row>
    <row r="6" spans="1:3" x14ac:dyDescent="0.3">
      <c r="A6" s="2" t="s">
        <v>29</v>
      </c>
      <c r="B6" s="3">
        <v>20</v>
      </c>
      <c r="C6" s="3" t="s">
        <v>30</v>
      </c>
    </row>
    <row r="7" spans="1:3" x14ac:dyDescent="0.3">
      <c r="A7" s="2" t="s">
        <v>31</v>
      </c>
      <c r="B7" s="7">
        <f>SUM(Verticales!H2:H30)</f>
        <v>24.069840000000003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1.2089321948769465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21.868033429084207</v>
      </c>
      <c r="C12" s="3" t="s">
        <v>38</v>
      </c>
    </row>
    <row r="13" spans="1:3" x14ac:dyDescent="0.3">
      <c r="A13" s="2" t="s">
        <v>39</v>
      </c>
      <c r="B13" s="7">
        <f>SUM(Verticales!G2:G30)</f>
        <v>19.91</v>
      </c>
      <c r="C13" s="3" t="s">
        <v>18</v>
      </c>
    </row>
    <row r="14" spans="1:3" x14ac:dyDescent="0.3">
      <c r="A14" s="2" t="s">
        <v>40</v>
      </c>
      <c r="B14" s="7">
        <f>B13/B6</f>
        <v>0.99550000000000005</v>
      </c>
      <c r="C14" s="3" t="s">
        <v>18</v>
      </c>
    </row>
    <row r="15" spans="1:3" x14ac:dyDescent="0.3">
      <c r="A15" s="2" t="s">
        <v>41</v>
      </c>
      <c r="B15" s="7">
        <f>B13/B12</f>
        <v>0.91046138485959849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B2" sqref="B2:C1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2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6" si="0">G2*D2</f>
        <v>0</v>
      </c>
      <c r="I2" s="5">
        <v>0</v>
      </c>
    </row>
    <row r="3" spans="1:9" x14ac:dyDescent="0.3">
      <c r="A3" s="1">
        <v>2</v>
      </c>
      <c r="B3" s="3">
        <v>2</v>
      </c>
      <c r="C3" s="3">
        <v>-0.8</v>
      </c>
      <c r="D3" s="3">
        <v>0.82</v>
      </c>
      <c r="E3" s="3">
        <v>-999</v>
      </c>
      <c r="F3" s="3">
        <v>-999</v>
      </c>
      <c r="G3" s="5">
        <f t="shared" ref="G3:G6" si="1">((B3-B2)/2+(B4-B3)/2)*ABS(C3)</f>
        <v>0.8</v>
      </c>
      <c r="H3" s="6">
        <f t="shared" si="0"/>
        <v>0.65600000000000003</v>
      </c>
      <c r="I3" s="5">
        <f t="shared" ref="I3:I6" si="2">SQRT(ABS(C3-C2)^2+(B3-B2)^2)</f>
        <v>0.8</v>
      </c>
    </row>
    <row r="4" spans="1:9" x14ac:dyDescent="0.3">
      <c r="A4" s="1">
        <v>3</v>
      </c>
      <c r="B4" s="3">
        <v>4</v>
      </c>
      <c r="C4" s="3">
        <v>-0.77</v>
      </c>
      <c r="D4" s="3">
        <v>0.97</v>
      </c>
      <c r="E4" s="3">
        <v>-999</v>
      </c>
      <c r="F4" s="3">
        <v>-999</v>
      </c>
      <c r="G4" s="5">
        <f t="shared" si="1"/>
        <v>1.54</v>
      </c>
      <c r="H4" s="6">
        <f t="shared" si="0"/>
        <v>1.4938</v>
      </c>
      <c r="I4" s="5">
        <f t="shared" si="2"/>
        <v>2.0002249873451734</v>
      </c>
    </row>
    <row r="5" spans="1:9" x14ac:dyDescent="0.3">
      <c r="A5" s="1">
        <v>4</v>
      </c>
      <c r="B5" s="3">
        <v>6</v>
      </c>
      <c r="C5" s="3">
        <v>-0.74</v>
      </c>
      <c r="D5" s="3">
        <v>1.01</v>
      </c>
      <c r="E5" s="3">
        <v>-999</v>
      </c>
      <c r="F5" s="3">
        <v>-999</v>
      </c>
      <c r="G5" s="5">
        <f t="shared" si="1"/>
        <v>1.48</v>
      </c>
      <c r="H5" s="6">
        <f t="shared" si="0"/>
        <v>1.4947999999999999</v>
      </c>
      <c r="I5" s="5">
        <f t="shared" si="2"/>
        <v>2.0002249873451734</v>
      </c>
    </row>
    <row r="6" spans="1:9" x14ac:dyDescent="0.3">
      <c r="A6" s="1">
        <v>5</v>
      </c>
      <c r="B6" s="3">
        <v>8</v>
      </c>
      <c r="C6" s="3">
        <v>-0.79</v>
      </c>
      <c r="D6" s="3">
        <v>1.3320000000000001</v>
      </c>
      <c r="E6" s="3">
        <v>-999</v>
      </c>
      <c r="F6" s="3">
        <v>-999</v>
      </c>
      <c r="G6" s="5">
        <f t="shared" si="1"/>
        <v>1.58</v>
      </c>
      <c r="H6" s="6">
        <f t="shared" si="0"/>
        <v>2.1045600000000002</v>
      </c>
      <c r="I6" s="5">
        <f t="shared" si="2"/>
        <v>2.0006249023742559</v>
      </c>
    </row>
    <row r="7" spans="1:9" x14ac:dyDescent="0.3">
      <c r="A7" s="1">
        <v>6</v>
      </c>
      <c r="B7" s="3">
        <v>10</v>
      </c>
      <c r="C7" s="3">
        <v>-0.86</v>
      </c>
      <c r="D7" s="3">
        <v>1.0900000000000001</v>
      </c>
      <c r="E7" s="3">
        <v>-999</v>
      </c>
      <c r="F7" s="3">
        <v>-999</v>
      </c>
      <c r="G7" s="5">
        <f t="shared" ref="G7:G14" si="3">((B7-B6)/2+(B8-B7)/2)*ABS(C7)</f>
        <v>1.72</v>
      </c>
      <c r="H7" s="6">
        <f t="shared" ref="H7:H14" si="4">G7*D7</f>
        <v>1.8748</v>
      </c>
      <c r="I7" s="5">
        <f t="shared" ref="I7:I14" si="5">SQRT(ABS(C7-C6)^2+(B7-B6)^2)</f>
        <v>2.0012246250733576</v>
      </c>
    </row>
    <row r="8" spans="1:9" x14ac:dyDescent="0.3">
      <c r="A8" s="1">
        <v>7</v>
      </c>
      <c r="B8" s="3">
        <v>12</v>
      </c>
      <c r="C8" s="3">
        <v>-0.83</v>
      </c>
      <c r="D8" s="3">
        <v>1.1299999999999999</v>
      </c>
      <c r="E8" s="3">
        <v>-999</v>
      </c>
      <c r="F8" s="3">
        <v>-999</v>
      </c>
      <c r="G8" s="5">
        <f t="shared" si="3"/>
        <v>1.66</v>
      </c>
      <c r="H8" s="6">
        <f t="shared" si="4"/>
        <v>1.8757999999999997</v>
      </c>
      <c r="I8" s="5">
        <f t="shared" si="5"/>
        <v>2.0002249873451734</v>
      </c>
    </row>
    <row r="9" spans="1:9" x14ac:dyDescent="0.3">
      <c r="A9" s="1">
        <v>8</v>
      </c>
      <c r="B9" s="3">
        <v>14</v>
      </c>
      <c r="C9" s="3">
        <v>-1.0900000000000001</v>
      </c>
      <c r="D9" s="3">
        <v>1.3560000000000001</v>
      </c>
      <c r="E9" s="3">
        <v>-999</v>
      </c>
      <c r="F9" s="3">
        <v>-999</v>
      </c>
      <c r="G9" s="5">
        <f t="shared" si="3"/>
        <v>2.1800000000000002</v>
      </c>
      <c r="H9" s="6">
        <f t="shared" si="4"/>
        <v>2.9560800000000005</v>
      </c>
      <c r="I9" s="5">
        <f t="shared" si="5"/>
        <v>2.0168291945526771</v>
      </c>
    </row>
    <row r="10" spans="1:9" x14ac:dyDescent="0.3">
      <c r="A10" s="1">
        <v>9</v>
      </c>
      <c r="B10" s="3">
        <v>16</v>
      </c>
      <c r="C10" s="3">
        <v>-1.39</v>
      </c>
      <c r="D10" s="3">
        <v>1.53</v>
      </c>
      <c r="E10" s="3">
        <v>-999</v>
      </c>
      <c r="F10" s="3">
        <v>-999</v>
      </c>
      <c r="G10" s="5">
        <f t="shared" si="3"/>
        <v>2.78</v>
      </c>
      <c r="H10" s="6">
        <f t="shared" si="4"/>
        <v>4.2534000000000001</v>
      </c>
      <c r="I10" s="5">
        <f t="shared" si="5"/>
        <v>2.0223748416156684</v>
      </c>
    </row>
    <row r="11" spans="1:9" x14ac:dyDescent="0.3">
      <c r="A11" s="1">
        <v>10</v>
      </c>
      <c r="B11" s="3">
        <v>18</v>
      </c>
      <c r="C11" s="3">
        <v>-1.34</v>
      </c>
      <c r="D11" s="3">
        <v>1.32</v>
      </c>
      <c r="E11" s="3">
        <v>-999</v>
      </c>
      <c r="F11" s="3">
        <v>-999</v>
      </c>
      <c r="G11" s="5">
        <f t="shared" si="3"/>
        <v>2.68</v>
      </c>
      <c r="H11" s="6">
        <f t="shared" si="4"/>
        <v>3.5376000000000003</v>
      </c>
      <c r="I11" s="5">
        <f t="shared" si="5"/>
        <v>2.0006249023742559</v>
      </c>
    </row>
    <row r="12" spans="1:9" x14ac:dyDescent="0.3">
      <c r="A12" s="1">
        <v>11</v>
      </c>
      <c r="B12" s="3">
        <v>20</v>
      </c>
      <c r="C12" s="3">
        <v>-1.24</v>
      </c>
      <c r="D12" s="3">
        <v>1.175</v>
      </c>
      <c r="E12" s="3">
        <v>-999</v>
      </c>
      <c r="F12" s="3">
        <v>-999</v>
      </c>
      <c r="G12" s="5">
        <f t="shared" si="3"/>
        <v>2.48</v>
      </c>
      <c r="H12" s="6">
        <f t="shared" si="4"/>
        <v>2.9140000000000001</v>
      </c>
      <c r="I12" s="5">
        <f t="shared" si="5"/>
        <v>2.0024984394500787</v>
      </c>
    </row>
    <row r="13" spans="1:9" x14ac:dyDescent="0.3">
      <c r="A13" s="1">
        <v>12</v>
      </c>
      <c r="B13" s="3">
        <v>22</v>
      </c>
      <c r="C13" s="3">
        <v>-1.01</v>
      </c>
      <c r="D13" s="3">
        <v>0.9</v>
      </c>
      <c r="E13" s="3">
        <v>-999</v>
      </c>
      <c r="F13" s="3">
        <v>-999</v>
      </c>
      <c r="G13" s="5">
        <f t="shared" si="3"/>
        <v>1.01</v>
      </c>
      <c r="H13" s="6">
        <f t="shared" si="4"/>
        <v>0.90900000000000003</v>
      </c>
      <c r="I13" s="5">
        <f t="shared" si="5"/>
        <v>2.0131815616083912</v>
      </c>
    </row>
    <row r="14" spans="1:9" x14ac:dyDescent="0.3">
      <c r="A14" s="1">
        <v>13</v>
      </c>
      <c r="B14" s="3">
        <v>22</v>
      </c>
      <c r="C14" s="3">
        <v>0</v>
      </c>
      <c r="D14" s="3">
        <v>0</v>
      </c>
      <c r="E14" s="3">
        <v>-999</v>
      </c>
      <c r="F14" s="3">
        <v>-999</v>
      </c>
      <c r="G14" s="5">
        <f t="shared" si="3"/>
        <v>0</v>
      </c>
      <c r="H14" s="6">
        <f t="shared" si="4"/>
        <v>0</v>
      </c>
      <c r="I14" s="5">
        <f t="shared" si="5"/>
        <v>1.01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8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4.13</v>
      </c>
    </row>
    <row r="3" spans="1:3" x14ac:dyDescent="0.3">
      <c r="A3" s="1">
        <v>2</v>
      </c>
      <c r="B3" s="3">
        <v>2</v>
      </c>
      <c r="C3" s="3">
        <v>4.13</v>
      </c>
    </row>
    <row r="4" spans="1:3" x14ac:dyDescent="0.3">
      <c r="A4" s="1">
        <v>3</v>
      </c>
      <c r="B4" s="3">
        <v>2</v>
      </c>
      <c r="C4" s="3">
        <v>0</v>
      </c>
    </row>
    <row r="5" spans="1:3" x14ac:dyDescent="0.3">
      <c r="A5" s="1">
        <v>4</v>
      </c>
      <c r="B5" s="3">
        <v>2</v>
      </c>
      <c r="C5" s="3">
        <v>-0.8</v>
      </c>
    </row>
    <row r="6" spans="1:3" x14ac:dyDescent="0.3">
      <c r="A6" s="1">
        <v>5</v>
      </c>
      <c r="B6" s="3">
        <v>4</v>
      </c>
      <c r="C6" s="3">
        <v>-0.77</v>
      </c>
    </row>
    <row r="7" spans="1:3" x14ac:dyDescent="0.3">
      <c r="A7" s="1">
        <v>6</v>
      </c>
      <c r="B7" s="3">
        <v>6</v>
      </c>
      <c r="C7" s="3">
        <v>-0.74</v>
      </c>
    </row>
    <row r="8" spans="1:3" x14ac:dyDescent="0.3">
      <c r="A8" s="1">
        <v>7</v>
      </c>
      <c r="B8" s="3">
        <v>8</v>
      </c>
      <c r="C8" s="3">
        <v>-0.79</v>
      </c>
    </row>
    <row r="9" spans="1:3" x14ac:dyDescent="0.3">
      <c r="A9" s="1">
        <v>8</v>
      </c>
      <c r="B9" s="3">
        <v>10</v>
      </c>
      <c r="C9" s="3">
        <v>-0.86</v>
      </c>
    </row>
    <row r="10" spans="1:3" x14ac:dyDescent="0.3">
      <c r="A10" s="1">
        <v>9</v>
      </c>
      <c r="B10" s="3">
        <v>12</v>
      </c>
      <c r="C10" s="3">
        <v>-0.83</v>
      </c>
    </row>
    <row r="11" spans="1:3" x14ac:dyDescent="0.3">
      <c r="A11" s="1">
        <v>10</v>
      </c>
      <c r="B11" s="3">
        <v>14</v>
      </c>
      <c r="C11" s="3">
        <v>-1.0900000000000001</v>
      </c>
    </row>
    <row r="12" spans="1:3" x14ac:dyDescent="0.3">
      <c r="A12" s="1">
        <v>11</v>
      </c>
      <c r="B12" s="3">
        <v>16</v>
      </c>
      <c r="C12" s="3">
        <v>-1.39</v>
      </c>
    </row>
    <row r="13" spans="1:3" x14ac:dyDescent="0.3">
      <c r="A13" s="1">
        <v>12</v>
      </c>
      <c r="B13" s="3">
        <v>18</v>
      </c>
      <c r="C13" s="3">
        <v>-1.34</v>
      </c>
    </row>
    <row r="14" spans="1:3" x14ac:dyDescent="0.3">
      <c r="A14" s="1">
        <v>13</v>
      </c>
      <c r="B14" s="3">
        <v>20</v>
      </c>
      <c r="C14" s="3">
        <v>-1.24</v>
      </c>
    </row>
    <row r="15" spans="1:3" x14ac:dyDescent="0.3">
      <c r="A15" s="1">
        <v>14</v>
      </c>
      <c r="B15" s="3">
        <v>22</v>
      </c>
      <c r="C15" s="3">
        <v>-1.01</v>
      </c>
    </row>
    <row r="16" spans="1:3" x14ac:dyDescent="0.3">
      <c r="A16" s="1">
        <v>15</v>
      </c>
      <c r="B16" s="3">
        <v>22</v>
      </c>
      <c r="C16" s="3">
        <v>0</v>
      </c>
    </row>
    <row r="17" spans="1:3" x14ac:dyDescent="0.3">
      <c r="A17" s="1">
        <v>16</v>
      </c>
      <c r="B17" s="3">
        <v>22</v>
      </c>
      <c r="C17" s="3">
        <v>4.13</v>
      </c>
    </row>
    <row r="18" spans="1:3" x14ac:dyDescent="0.3">
      <c r="A18" s="1">
        <v>17</v>
      </c>
      <c r="B18" s="3">
        <v>24</v>
      </c>
      <c r="C18" s="3">
        <v>4.13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2017-08-04T15:35:14Z</dcterms:created>
  <dcterms:modified xsi:type="dcterms:W3CDTF">2017-11-29T21:06:41Z</dcterms:modified>
</cp:coreProperties>
</file>