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9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H2" i="3" l="1"/>
  <c r="G3" i="3"/>
  <c r="H3" i="3" s="1"/>
  <c r="I3" i="3"/>
  <c r="G5" i="3"/>
  <c r="H5" i="3" s="1"/>
  <c r="I5" i="3"/>
  <c r="G6" i="3"/>
  <c r="H6" i="3" s="1"/>
  <c r="I6" i="3"/>
  <c r="G7" i="3"/>
  <c r="H7" i="3" s="1"/>
  <c r="I7" i="3"/>
  <c r="I8" i="3"/>
  <c r="H8" i="3"/>
  <c r="I4" i="3"/>
  <c r="G4" i="3"/>
  <c r="H4" i="3" s="1"/>
  <c r="B12" i="2" l="1"/>
  <c r="B13" i="2"/>
  <c r="B7" i="2"/>
  <c r="B10" i="2" s="1"/>
  <c r="B15" i="2" l="1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<sst xmlns="http://schemas.openxmlformats.org/spreadsheetml/2006/main" count="84" uniqueCount="56">
  <si>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</si>
  <si>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</si>
  <si>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</si>
  <si>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Rosa (Q12)</t>
  </si>
  <si>
    <t>Municipio</t>
  </si>
  <si>
    <t>Medellín</t>
  </si>
  <si>
    <t>Dirección</t>
  </si>
  <si>
    <t>Vía Carabobo Calle 97A</t>
  </si>
  <si>
    <t>Barrio</t>
  </si>
  <si>
    <t>La Rosa</t>
  </si>
  <si>
    <t>Subcuenca</t>
  </si>
  <si>
    <t>Quebrada La Rosa</t>
  </si>
  <si>
    <t>Longitud</t>
  </si>
  <si>
    <t>-75.5624</t>
  </si>
  <si>
    <t>Latitud</t>
  </si>
  <si>
    <t>6.2912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</si>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</sst>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0.72499999999999998</c:v>
                </c:pt>
                <c:pt idx="3">
                  <c:v>1.45</c:v>
                </c:pt>
                <c:pt idx="4">
                  <c:v>2.1749999999999998</c:v>
                </c:pt>
                <c:pt idx="5">
                  <c:v>2.9</c:v>
                </c:pt>
                <c:pt idx="6">
                  <c:v>2.9</c:v>
                </c:pt>
              </c:numCache>
            </c:numRef>
          </c:xVal>
          <c:yVal>
            <c:numRef>
              <c:f>Verticales!$C$2:$C$8</c:f>
              <c:numCache>
                <c:formatCode>General</c:formatCode>
                <c:ptCount val="7"/>
                <c:pt idx="0">
                  <c:v>0</c:v>
                </c:pt>
                <c:pt idx="1">
                  <c:v>-3.1E-2</c:v>
                </c:pt>
                <c:pt idx="2">
                  <c:v>-5.8999999999999997E-2</c:v>
                </c:pt>
                <c:pt idx="3">
                  <c:v>-0.14299999999999999</c:v>
                </c:pt>
                <c:pt idx="4">
                  <c:v>-0.13300000000000001</c:v>
                </c:pt>
                <c:pt idx="5">
                  <c:v>-3.2000000000000001E-2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2D-4D0B-99EA-D9E5AC93D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7741120"/>
        <c:axId val="1957723712"/>
      </c:scatterChart>
      <c:valAx>
        <c:axId val="1957741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7723712"/>
        <c:crosses val="autoZero"/>
        <c:crossBetween val="midCat"/>
      </c:valAx>
      <c:valAx>
        <c:axId val="195772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7741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899" cy="629373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>
      <selection activeCell="B9" sqref="B9"/>
    </sheetView>
  </sheetViews>
  <sheetFormatPr baseColWidth="10" defaultColWidth="9.1093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activeCellId="2" sqref="B7 B10 B12:B15"/>
    </sheetView>
  </sheetViews>
  <sheetFormatPr baseColWidth="10" defaultColWidth="9.1093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568</v>
      </c>
      <c r="C2" s="3" t="s">
        <v>24</v>
      </c>
    </row>
    <row r="3" spans="1:3" x14ac:dyDescent="0.3">
      <c r="A3" s="2" t="s">
        <v>25</v>
      </c>
      <c r="B3" s="3">
        <v>1035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42803.384722222218</v>
      </c>
      <c r="C5" s="3" t="s">
        <v>18</v>
      </c>
    </row>
    <row r="6" spans="1:3" x14ac:dyDescent="0.3">
      <c r="A6" s="2" t="s">
        <v>29</v>
      </c>
      <c r="B6" s="3">
        <v>2.9</v>
      </c>
      <c r="C6" s="3" t="s">
        <v>30</v>
      </c>
    </row>
    <row r="7" spans="1:3" x14ac:dyDescent="0.3">
      <c r="A7" s="2" t="s">
        <v>31</v>
      </c>
      <c r="B7" s="7">
        <f>SUM(Verticales!H2:H12)</f>
        <v>0.19621472499999995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0.73844747612551154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SUM(Verticales!I2:I12)</f>
        <v>2.9754608011301475</v>
      </c>
      <c r="C12" s="3" t="s">
        <v>38</v>
      </c>
    </row>
    <row r="13" spans="1:3" x14ac:dyDescent="0.3">
      <c r="A13" s="2" t="s">
        <v>39</v>
      </c>
      <c r="B13" s="7">
        <f>SUM(Verticales!G2:G12)</f>
        <v>0.26571249999999996</v>
      </c>
      <c r="C13" s="3" t="s">
        <v>18</v>
      </c>
    </row>
    <row r="14" spans="1:3" x14ac:dyDescent="0.3">
      <c r="A14" s="2" t="s">
        <v>40</v>
      </c>
      <c r="B14" s="7">
        <f>B13/B6</f>
        <v>9.1624999999999984E-2</v>
      </c>
      <c r="C14" s="3" t="s">
        <v>18</v>
      </c>
    </row>
    <row r="15" spans="1:3" x14ac:dyDescent="0.3">
      <c r="A15" s="2" t="s">
        <v>41</v>
      </c>
      <c r="B15" s="7">
        <f>B13/B12</f>
        <v>8.9301294071518711E-2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"/>
  <sheetViews>
    <sheetView workbookViewId="0">
      <selection activeCell="G7" sqref="G7"/>
    </sheetView>
  </sheetViews>
  <sheetFormatPr baseColWidth="10" defaultColWidth="9.1093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3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-3.1E-2</v>
      </c>
      <c r="D3" s="3">
        <v>0</v>
      </c>
      <c r="E3" s="3">
        <v>-999</v>
      </c>
      <c r="F3" s="3">
        <v>-999</v>
      </c>
      <c r="G3" s="5">
        <f t="shared" ref="G3" si="1">((B3-B2)/2+(B4-B3)/2)*ABS(C3)</f>
        <v>1.1237499999999999E-2</v>
      </c>
      <c r="H3" s="6">
        <f t="shared" si="0"/>
        <v>0</v>
      </c>
      <c r="I3" s="5">
        <f t="shared" ref="I3" si="2">SQRT(ABS(C3-C2)^2+(B3-B2)^2)</f>
        <v>3.1E-2</v>
      </c>
    </row>
    <row r="4" spans="1:9" x14ac:dyDescent="0.3">
      <c r="A4" s="1">
        <v>3</v>
      </c>
      <c r="B4" s="3">
        <v>0.72499999999999998</v>
      </c>
      <c r="C4" s="3">
        <v>-5.8999999999999997E-2</v>
      </c>
      <c r="D4" s="3">
        <v>0.69399999999999995</v>
      </c>
      <c r="E4" s="3">
        <v>-999</v>
      </c>
      <c r="F4" s="3">
        <v>-999</v>
      </c>
      <c r="G4" s="5">
        <f t="shared" ref="G4" si="3">((B4-B3)/2+(B5-B4)/2)*ABS(C4)</f>
        <v>4.2774999999999994E-2</v>
      </c>
      <c r="H4" s="6">
        <f t="shared" ref="H4:H8" si="4">G4*D4</f>
        <v>2.9685849999999993E-2</v>
      </c>
      <c r="I4" s="5">
        <f t="shared" ref="I4:I8" si="5">SQRT(ABS(C4-C3)^2+(B4-B3)^2)</f>
        <v>0.72554048818794392</v>
      </c>
    </row>
    <row r="5" spans="1:9" x14ac:dyDescent="0.3">
      <c r="A5" s="1">
        <v>4</v>
      </c>
      <c r="B5" s="3">
        <v>1.45</v>
      </c>
      <c r="C5" s="3">
        <v>-0.14299999999999999</v>
      </c>
      <c r="D5" s="3">
        <v>0.95299999999999996</v>
      </c>
      <c r="E5" s="3">
        <v>-999</v>
      </c>
      <c r="F5" s="3">
        <v>-999</v>
      </c>
      <c r="G5" s="5">
        <f t="shared" ref="G5:G7" si="6">((B5-B4)/2+(B6-B5)/2)*ABS(C5)</f>
        <v>0.10367499999999998</v>
      </c>
      <c r="H5" s="6">
        <f t="shared" ref="H5:H7" si="7">G5*D5</f>
        <v>9.8802274999999967E-2</v>
      </c>
      <c r="I5" s="5">
        <f t="shared" ref="I5:I7" si="8">SQRT(ABS(C5-C4)^2+(B5-B4)^2)</f>
        <v>0.72984998458587358</v>
      </c>
    </row>
    <row r="6" spans="1:9" x14ac:dyDescent="0.3">
      <c r="A6" s="1">
        <v>5</v>
      </c>
      <c r="B6" s="3">
        <v>2.1749999999999998</v>
      </c>
      <c r="C6" s="3">
        <v>-0.13300000000000001</v>
      </c>
      <c r="D6" s="3">
        <v>0.68</v>
      </c>
      <c r="E6" s="3">
        <v>-999</v>
      </c>
      <c r="F6" s="3">
        <v>-999</v>
      </c>
      <c r="G6" s="5">
        <f t="shared" si="6"/>
        <v>9.6424999999999997E-2</v>
      </c>
      <c r="H6" s="6">
        <f t="shared" si="7"/>
        <v>6.5569000000000002E-2</v>
      </c>
      <c r="I6" s="5">
        <f t="shared" si="8"/>
        <v>0.72506896223738593</v>
      </c>
    </row>
    <row r="7" spans="1:9" x14ac:dyDescent="0.3">
      <c r="A7" s="1">
        <v>6</v>
      </c>
      <c r="B7" s="3">
        <v>2.9</v>
      </c>
      <c r="C7" s="3">
        <v>-3.2000000000000001E-2</v>
      </c>
      <c r="D7" s="3">
        <v>0.186</v>
      </c>
      <c r="E7" s="3">
        <v>-999</v>
      </c>
      <c r="F7" s="3">
        <v>-999</v>
      </c>
      <c r="G7" s="5">
        <f t="shared" si="6"/>
        <v>1.1600000000000001E-2</v>
      </c>
      <c r="H7" s="6">
        <f t="shared" si="7"/>
        <v>2.1576E-3</v>
      </c>
      <c r="I7" s="5">
        <f t="shared" si="8"/>
        <v>0.73200136611894384</v>
      </c>
    </row>
    <row r="8" spans="1:9" x14ac:dyDescent="0.3">
      <c r="A8" s="1">
        <v>7</v>
      </c>
      <c r="B8" s="3">
        <v>2.9</v>
      </c>
      <c r="C8" s="3">
        <v>0</v>
      </c>
      <c r="D8" s="3">
        <v>0</v>
      </c>
      <c r="E8" s="3">
        <v>-999</v>
      </c>
      <c r="F8" s="3">
        <v>-999</v>
      </c>
      <c r="G8" s="5">
        <v>0</v>
      </c>
      <c r="H8" s="6">
        <f t="shared" si="4"/>
        <v>0</v>
      </c>
      <c r="I8" s="5">
        <f t="shared" si="5"/>
        <v>3.2000000000000001E-2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/>
  </sheetViews>
  <sheetFormatPr baseColWidth="10" defaultColWidth="9.1093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-3.1E-2</v>
      </c>
    </row>
    <row r="3" spans="1:3" x14ac:dyDescent="0.3">
      <c r="A3" s="1">
        <v>2</v>
      </c>
      <c r="B3" s="3">
        <v>0.72499999999999998</v>
      </c>
      <c r="C3" s="3">
        <v>-5.8999999999999997E-2</v>
      </c>
    </row>
    <row r="4" spans="1:3" x14ac:dyDescent="0.3">
      <c r="A4" s="1">
        <v>3</v>
      </c>
      <c r="B4" s="3">
        <v>1.45</v>
      </c>
      <c r="C4" s="3">
        <v>-0.14299999999999999</v>
      </c>
    </row>
    <row r="5" spans="1:3" x14ac:dyDescent="0.3">
      <c r="A5" s="1">
        <v>4</v>
      </c>
      <c r="B5" s="3">
        <v>2.1749999999999998</v>
      </c>
      <c r="C5" s="3">
        <v>-0.13300000000000001</v>
      </c>
    </row>
    <row r="6" spans="1:3" x14ac:dyDescent="0.3">
      <c r="A6" s="1">
        <v>5</v>
      </c>
      <c r="B6" s="3">
        <v>2.9</v>
      </c>
      <c r="C6" s="3">
        <v>-3.2000000000000001E-2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2017-07-27T05:54:29Z</dcterms:created>
  <dcterms:modified xsi:type="dcterms:W3CDTF">2017-11-29T20:49:58Z</dcterms:modified>
</cp:coreProperties>
</file>