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memorias de calculo redrio\no_r\20170622\"/>
    </mc:Choice>
  </mc:AlternateContent>
  <bookViews>
    <workbookView xWindow="1176" yWindow="12" windowWidth="16092" windowHeight="9660" activeTab="3" xr2:uid="{00000000-000D-0000-FFFF-FFFF00000000}"/>
  </bookViews>
  <sheets>
    <sheet name="Informacion" sheetId="1" r:id="rId1"/>
    <sheet name="Resultados" sheetId="2" r:id="rId2"/>
    <sheet name="Sección" sheetId="5" r:id="rId3"/>
    <sheet name="Verticales" sheetId="3" r:id="rId4"/>
    <sheet name="Batimetria" sheetId="4" r:id="rId5"/>
  </sheets>
  <calcPr calcId="171027"/>
</workbook>
</file>

<file path=xl/calcChain.xml><?xml version="1.0" encoding="utf-8"?>
<calcChain xmlns="http://schemas.openxmlformats.org/spreadsheetml/2006/main">
  <c r="B13" i="2" l="1"/>
  <c r="B12" i="2"/>
  <c r="B7" i="2"/>
  <c r="B10" i="2" s="1"/>
  <c r="G6" i="3"/>
  <c r="H6" i="3"/>
  <c r="I6" i="3"/>
  <c r="G7" i="3"/>
  <c r="H7" i="3"/>
  <c r="I7" i="3"/>
  <c r="G8" i="3"/>
  <c r="H8" i="3"/>
  <c r="I8" i="3"/>
  <c r="G9" i="3"/>
  <c r="H9" i="3" s="1"/>
  <c r="I9" i="3"/>
  <c r="G10" i="3"/>
  <c r="H10" i="3"/>
  <c r="I10" i="3"/>
  <c r="G11" i="3"/>
  <c r="H11" i="3"/>
  <c r="I11" i="3"/>
  <c r="G12" i="3"/>
  <c r="H12" i="3" s="1"/>
  <c r="I12" i="3"/>
  <c r="G13" i="3"/>
  <c r="H13" i="3" s="1"/>
  <c r="I13" i="3"/>
  <c r="G14" i="3"/>
  <c r="H14" i="3"/>
  <c r="I14" i="3"/>
  <c r="G15" i="3"/>
  <c r="H15" i="3"/>
  <c r="I5" i="3"/>
  <c r="H5" i="3"/>
  <c r="G5" i="3"/>
  <c r="I4" i="3"/>
  <c r="G4" i="3"/>
  <c r="H4" i="3" s="1"/>
  <c r="G3" i="3"/>
  <c r="H3" i="3" s="1"/>
  <c r="B15" i="2" l="1"/>
  <c r="B14" i="2"/>
</calcChain>
</file>

<file path=xl/sharedStrings.xml><?xml version="1.0" encoding="utf-8"?>
<sst xmlns="http://schemas.openxmlformats.org/spreadsheetml/2006/main" count="84" uniqueCount="55">
  <si>
    <t>Nombre</t>
  </si>
  <si>
    <t>Valor</t>
  </si>
  <si>
    <t>Unidad</t>
  </si>
  <si>
    <t>Q. La García (G6)</t>
  </si>
  <si>
    <t>Municipio</t>
  </si>
  <si>
    <t>Bello</t>
  </si>
  <si>
    <t>Dirección</t>
  </si>
  <si>
    <t>Av 42a Clle 49</t>
  </si>
  <si>
    <t>Barrio</t>
  </si>
  <si>
    <t>Subcuenca</t>
  </si>
  <si>
    <t>Quebrada La García</t>
  </si>
  <si>
    <t>Longitud</t>
  </si>
  <si>
    <t>-75.54892</t>
  </si>
  <si>
    <t>Latitud</t>
  </si>
  <si>
    <t>6.332247</t>
  </si>
  <si>
    <t>Minor flooding</t>
  </si>
  <si>
    <t>-999</t>
  </si>
  <si>
    <t>m</t>
  </si>
  <si>
    <t>Moderate flooding</t>
  </si>
  <si>
    <t>Major flooding</t>
  </si>
  <si>
    <t>Action level</t>
  </si>
  <si>
    <t>Offset</t>
  </si>
  <si>
    <t>id_aforo</t>
  </si>
  <si>
    <t xml:space="preserve"> </t>
  </si>
  <si>
    <t>id_estacion_asociada</t>
  </si>
  <si>
    <t>dispositivo</t>
  </si>
  <si>
    <t>MF-PRO</t>
  </si>
  <si>
    <t>fecha</t>
  </si>
  <si>
    <t>ancho_superficial</t>
  </si>
  <si>
    <t>m^3/s</t>
  </si>
  <si>
    <t>caudal_medio</t>
  </si>
  <si>
    <t>caudal_superficial</t>
  </si>
  <si>
    <t>error_caudal</t>
  </si>
  <si>
    <t>m/s</t>
  </si>
  <si>
    <t>velocidad_media</t>
  </si>
  <si>
    <t>velocidad_superficial</t>
  </si>
  <si>
    <t>perimetro</t>
  </si>
  <si>
    <t>m^2</t>
  </si>
  <si>
    <t>area_total</t>
  </si>
  <si>
    <t>altura_media</t>
  </si>
  <si>
    <t>radio_hidraulico</t>
  </si>
  <si>
    <t>flag_izquierda</t>
  </si>
  <si>
    <t>flag_ubicacion</t>
  </si>
  <si>
    <t>0</t>
  </si>
  <si>
    <t>source</t>
  </si>
  <si>
    <t>siata</t>
  </si>
  <si>
    <t>Vertical</t>
  </si>
  <si>
    <t>X [m]</t>
  </si>
  <si>
    <t>Y [m]</t>
  </si>
  <si>
    <t>Velocidad04 [m/s]</t>
  </si>
  <si>
    <t>Velocidad08 [m/s]</t>
  </si>
  <si>
    <t>Caudal08 [m/s]</t>
  </si>
  <si>
    <t>Area [m^2]</t>
  </si>
  <si>
    <t>Caudal04 [m^3/s]</t>
  </si>
  <si>
    <t>Perimetro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</si>
</sst>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"/>
    <numFmt numFmtId="165" formatCode="0.00000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9A2CE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Verticales!$B$2:$B$15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2.073</c:v>
                </c:pt>
                <c:pt idx="3">
                  <c:v>4.1449999999999996</c:v>
                </c:pt>
                <c:pt idx="4">
                  <c:v>6.218</c:v>
                </c:pt>
                <c:pt idx="5">
                  <c:v>8.2910000000000004</c:v>
                </c:pt>
                <c:pt idx="6">
                  <c:v>10.36</c:v>
                </c:pt>
                <c:pt idx="7">
                  <c:v>12.44</c:v>
                </c:pt>
                <c:pt idx="8">
                  <c:v>14.51</c:v>
                </c:pt>
                <c:pt idx="9">
                  <c:v>16.579999999999998</c:v>
                </c:pt>
                <c:pt idx="10">
                  <c:v>18.649999999999999</c:v>
                </c:pt>
                <c:pt idx="11">
                  <c:v>20.73</c:v>
                </c:pt>
                <c:pt idx="12">
                  <c:v>22.8</c:v>
                </c:pt>
                <c:pt idx="13">
                  <c:v>22.8</c:v>
                </c:pt>
              </c:numCache>
            </c:numRef>
          </c:xVal>
          <c:yVal>
            <c:numRef>
              <c:f>Verticales!$C$2:$C$15</c:f>
              <c:numCache>
                <c:formatCode>General</c:formatCode>
                <c:ptCount val="14"/>
                <c:pt idx="0">
                  <c:v>0</c:v>
                </c:pt>
                <c:pt idx="1">
                  <c:v>-2.4795000000000001E-2</c:v>
                </c:pt>
                <c:pt idx="2">
                  <c:v>-0.17191200000000001</c:v>
                </c:pt>
                <c:pt idx="3">
                  <c:v>-0.19836000000000001</c:v>
                </c:pt>
                <c:pt idx="4">
                  <c:v>-0.17025899999999999</c:v>
                </c:pt>
                <c:pt idx="5">
                  <c:v>-0.28596899999999997</c:v>
                </c:pt>
                <c:pt idx="6">
                  <c:v>-0.29919299999999999</c:v>
                </c:pt>
                <c:pt idx="7">
                  <c:v>-0.45457500000000001</c:v>
                </c:pt>
                <c:pt idx="8">
                  <c:v>-0.50747100000000001</c:v>
                </c:pt>
                <c:pt idx="9">
                  <c:v>-0.36861899999999997</c:v>
                </c:pt>
                <c:pt idx="10">
                  <c:v>-1.653E-2</c:v>
                </c:pt>
                <c:pt idx="11">
                  <c:v>-7.4385000000000007E-2</c:v>
                </c:pt>
                <c:pt idx="12">
                  <c:v>-6.9426000000000002E-2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94-49D0-AB2C-C4B85A0FC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0001672"/>
        <c:axId val="560000360"/>
      </c:scatterChart>
      <c:valAx>
        <c:axId val="560001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60000360"/>
        <c:crosses val="autoZero"/>
        <c:crossBetween val="midCat"/>
      </c:valAx>
      <c:valAx>
        <c:axId val="560000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600016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604F9D7-BCA8-4D54-9446-C5A8781643EC}">
  <sheetPr/>
  <sheetViews>
    <sheetView zoomScale="5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737" cy="6283158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3E63032-6695-41C8-8201-22F65F2959D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"/>
  <sheetViews>
    <sheetView workbookViewId="0"/>
  </sheetViews>
  <sheetFormatPr baseColWidth="10" defaultColWidth="8.88671875" defaultRowHeight="14.4" x14ac:dyDescent="0.3"/>
  <cols>
    <col min="1" max="1" width="30.6640625" customWidth="1"/>
    <col min="2" max="2" width="25.6640625" customWidth="1"/>
  </cols>
  <sheetData>
    <row r="1" spans="1:3" x14ac:dyDescent="0.3">
      <c r="A1" s="1" t="s">
        <v>0</v>
      </c>
      <c r="B1" s="1" t="s">
        <v>1</v>
      </c>
      <c r="C1" s="1" t="s">
        <v>2</v>
      </c>
    </row>
    <row r="2" spans="1:3" x14ac:dyDescent="0.3">
      <c r="A2" s="2" t="s">
        <v>0</v>
      </c>
      <c r="B2" s="3" t="s">
        <v>3</v>
      </c>
      <c r="C2" s="3"/>
    </row>
    <row r="3" spans="1:3" x14ac:dyDescent="0.3">
      <c r="A3" s="2" t="s">
        <v>4</v>
      </c>
      <c r="B3" s="3" t="s">
        <v>5</v>
      </c>
      <c r="C3" s="3"/>
    </row>
    <row r="4" spans="1:3" x14ac:dyDescent="0.3">
      <c r="A4" s="2" t="s">
        <v>6</v>
      </c>
      <c r="B4" s="3" t="s">
        <v>7</v>
      </c>
      <c r="C4" s="3"/>
    </row>
    <row r="5" spans="1:3" x14ac:dyDescent="0.3">
      <c r="A5" s="2" t="s">
        <v>8</v>
      </c>
      <c r="B5" s="3" t="s">
        <v>5</v>
      </c>
      <c r="C5" s="3"/>
    </row>
    <row r="6" spans="1:3" x14ac:dyDescent="0.3">
      <c r="A6" s="2" t="s">
        <v>9</v>
      </c>
      <c r="B6" s="3" t="s">
        <v>10</v>
      </c>
      <c r="C6" s="3"/>
    </row>
    <row r="7" spans="1:3" x14ac:dyDescent="0.3">
      <c r="A7" s="2" t="s">
        <v>11</v>
      </c>
      <c r="B7" s="3" t="s">
        <v>12</v>
      </c>
      <c r="C7" s="3"/>
    </row>
    <row r="8" spans="1:3" x14ac:dyDescent="0.3">
      <c r="A8" s="2" t="s">
        <v>13</v>
      </c>
      <c r="B8" s="3" t="s">
        <v>14</v>
      </c>
      <c r="C8" s="3"/>
    </row>
    <row r="9" spans="1:3" x14ac:dyDescent="0.3">
      <c r="A9" s="2" t="s">
        <v>15</v>
      </c>
      <c r="B9" s="3" t="s">
        <v>16</v>
      </c>
      <c r="C9" s="3" t="s">
        <v>17</v>
      </c>
    </row>
    <row r="10" spans="1:3" x14ac:dyDescent="0.3">
      <c r="A10" s="2" t="s">
        <v>18</v>
      </c>
      <c r="B10" s="3" t="s">
        <v>16</v>
      </c>
      <c r="C10" s="3" t="s">
        <v>17</v>
      </c>
    </row>
    <row r="11" spans="1:3" x14ac:dyDescent="0.3">
      <c r="A11" s="2" t="s">
        <v>19</v>
      </c>
      <c r="B11" s="3" t="s">
        <v>16</v>
      </c>
      <c r="C11" s="3" t="s">
        <v>17</v>
      </c>
    </row>
    <row r="12" spans="1:3" x14ac:dyDescent="0.3">
      <c r="A12" s="2" t="s">
        <v>20</v>
      </c>
      <c r="B12" s="3" t="s">
        <v>16</v>
      </c>
      <c r="C12" s="3" t="s">
        <v>17</v>
      </c>
    </row>
    <row r="13" spans="1:3" x14ac:dyDescent="0.3">
      <c r="A13" s="2" t="s">
        <v>21</v>
      </c>
      <c r="B13" s="3" t="s">
        <v>16</v>
      </c>
      <c r="C13" s="3" t="s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8"/>
  <sheetViews>
    <sheetView workbookViewId="0">
      <selection activeCell="B16" sqref="B16"/>
    </sheetView>
  </sheetViews>
  <sheetFormatPr baseColWidth="10" defaultColWidth="8.88671875" defaultRowHeight="14.4" x14ac:dyDescent="0.3"/>
  <cols>
    <col min="1" max="2" width="30.6640625" customWidth="1"/>
    <col min="3" max="3" width="20.6640625" customWidth="1"/>
  </cols>
  <sheetData>
    <row r="1" spans="1:3" x14ac:dyDescent="0.3">
      <c r="A1" s="1" t="s">
        <v>0</v>
      </c>
      <c r="B1" s="1" t="s">
        <v>1</v>
      </c>
      <c r="C1" s="1" t="s">
        <v>2</v>
      </c>
    </row>
    <row r="2" spans="1:3" x14ac:dyDescent="0.3">
      <c r="A2" s="2" t="s">
        <v>22</v>
      </c>
      <c r="B2" s="3">
        <v>801</v>
      </c>
      <c r="C2" s="3" t="s">
        <v>23</v>
      </c>
    </row>
    <row r="3" spans="1:3" x14ac:dyDescent="0.3">
      <c r="A3" s="2" t="s">
        <v>24</v>
      </c>
      <c r="B3" s="3">
        <v>1079</v>
      </c>
      <c r="C3" s="3" t="s">
        <v>23</v>
      </c>
    </row>
    <row r="4" spans="1:3" x14ac:dyDescent="0.3">
      <c r="A4" s="2" t="s">
        <v>25</v>
      </c>
      <c r="B4" s="3" t="s">
        <v>26</v>
      </c>
      <c r="C4" s="3" t="s">
        <v>23</v>
      </c>
    </row>
    <row r="5" spans="1:3" x14ac:dyDescent="0.3">
      <c r="A5" s="2" t="s">
        <v>27</v>
      </c>
      <c r="B5" s="4">
        <v>42908.551388888889</v>
      </c>
      <c r="C5" s="3" t="s">
        <v>17</v>
      </c>
    </row>
    <row r="6" spans="1:3" x14ac:dyDescent="0.3">
      <c r="A6" s="2" t="s">
        <v>28</v>
      </c>
      <c r="B6" s="3">
        <v>22.8</v>
      </c>
      <c r="C6" s="3" t="s">
        <v>29</v>
      </c>
    </row>
    <row r="7" spans="1:3" x14ac:dyDescent="0.3">
      <c r="A7" s="2" t="s">
        <v>30</v>
      </c>
      <c r="B7" s="8">
        <f>SUM(Verticales!H2:H30)</f>
        <v>2.4586828494524995</v>
      </c>
      <c r="C7" s="3" t="s">
        <v>29</v>
      </c>
    </row>
    <row r="8" spans="1:3" x14ac:dyDescent="0.3">
      <c r="A8" s="2" t="s">
        <v>31</v>
      </c>
      <c r="B8" s="3">
        <v>-999</v>
      </c>
      <c r="C8" s="3" t="s">
        <v>29</v>
      </c>
    </row>
    <row r="9" spans="1:3" x14ac:dyDescent="0.3">
      <c r="A9" s="2" t="s">
        <v>32</v>
      </c>
      <c r="B9" s="3">
        <v>-999</v>
      </c>
      <c r="C9" s="3" t="s">
        <v>33</v>
      </c>
    </row>
    <row r="10" spans="1:3" x14ac:dyDescent="0.3">
      <c r="A10" s="2" t="s">
        <v>34</v>
      </c>
      <c r="B10" s="8">
        <f>B7/B13</f>
        <v>0.457326646925311</v>
      </c>
      <c r="C10" s="3" t="s">
        <v>33</v>
      </c>
    </row>
    <row r="11" spans="1:3" x14ac:dyDescent="0.3">
      <c r="A11" s="2" t="s">
        <v>35</v>
      </c>
      <c r="B11" s="3">
        <v>-999</v>
      </c>
      <c r="C11" s="3" t="s">
        <v>17</v>
      </c>
    </row>
    <row r="12" spans="1:3" x14ac:dyDescent="0.3">
      <c r="A12" s="2" t="s">
        <v>36</v>
      </c>
      <c r="B12" s="8">
        <f>SUM(Verticales!I2:I30)</f>
        <v>22.850505769328613</v>
      </c>
      <c r="C12" s="3" t="s">
        <v>37</v>
      </c>
    </row>
    <row r="13" spans="1:3" x14ac:dyDescent="0.3">
      <c r="A13" s="2" t="s">
        <v>38</v>
      </c>
      <c r="B13" s="8">
        <f>SUM(Verticales!G2:G30)</f>
        <v>5.3762072819999993</v>
      </c>
      <c r="C13" s="3" t="s">
        <v>17</v>
      </c>
    </row>
    <row r="14" spans="1:3" x14ac:dyDescent="0.3">
      <c r="A14" s="2" t="s">
        <v>39</v>
      </c>
      <c r="B14" s="8">
        <f>B13/B6</f>
        <v>0.23579856499999996</v>
      </c>
      <c r="C14" s="3" t="s">
        <v>17</v>
      </c>
    </row>
    <row r="15" spans="1:3" x14ac:dyDescent="0.3">
      <c r="A15" s="2" t="s">
        <v>40</v>
      </c>
      <c r="B15" s="8">
        <f>B13/B12</f>
        <v>0.2352773866920829</v>
      </c>
      <c r="C15" s="3" t="s">
        <v>23</v>
      </c>
    </row>
    <row r="16" spans="1:3" x14ac:dyDescent="0.3">
      <c r="A16" s="2" t="s">
        <v>41</v>
      </c>
      <c r="B16" s="3">
        <v>0</v>
      </c>
      <c r="C16" s="3" t="s">
        <v>23</v>
      </c>
    </row>
    <row r="17" spans="1:3" x14ac:dyDescent="0.3">
      <c r="A17" s="2" t="s">
        <v>42</v>
      </c>
      <c r="B17" s="3" t="s">
        <v>43</v>
      </c>
      <c r="C17" s="3" t="s">
        <v>23</v>
      </c>
    </row>
    <row r="18" spans="1:3" x14ac:dyDescent="0.3">
      <c r="A18" s="2" t="s">
        <v>44</v>
      </c>
      <c r="B18" s="3" t="s">
        <v>45</v>
      </c>
      <c r="C18" s="3" t="s">
        <v>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5"/>
  <sheetViews>
    <sheetView tabSelected="1" topLeftCell="D1" workbookViewId="0">
      <selection activeCell="B2" sqref="B2:C15"/>
    </sheetView>
  </sheetViews>
  <sheetFormatPr baseColWidth="10" defaultColWidth="8.88671875" defaultRowHeight="14.4" x14ac:dyDescent="0.3"/>
  <cols>
    <col min="1" max="1" width="10.6640625" customWidth="1"/>
    <col min="2" max="9" width="20.6640625" customWidth="1"/>
  </cols>
  <sheetData>
    <row r="1" spans="1:9" x14ac:dyDescent="0.3">
      <c r="A1" s="1" t="s">
        <v>46</v>
      </c>
      <c r="B1" s="1" t="s">
        <v>47</v>
      </c>
      <c r="C1" s="1" t="s">
        <v>48</v>
      </c>
      <c r="D1" s="1" t="s">
        <v>49</v>
      </c>
      <c r="E1" s="1" t="s">
        <v>50</v>
      </c>
      <c r="F1" s="1" t="s">
        <v>51</v>
      </c>
      <c r="G1" s="1" t="s">
        <v>52</v>
      </c>
      <c r="H1" s="1" t="s">
        <v>53</v>
      </c>
      <c r="I1" s="1" t="s">
        <v>54</v>
      </c>
    </row>
    <row r="2" spans="1:9" x14ac:dyDescent="0.3">
      <c r="A2" s="1"/>
      <c r="B2" s="3">
        <v>0</v>
      </c>
      <c r="C2" s="3">
        <v>0</v>
      </c>
      <c r="D2" s="3">
        <v>0</v>
      </c>
      <c r="E2" s="3">
        <v>-999</v>
      </c>
      <c r="F2" s="3">
        <v>-999</v>
      </c>
      <c r="G2" s="6">
        <v>0</v>
      </c>
      <c r="H2" s="7">
        <v>0</v>
      </c>
      <c r="I2" s="6">
        <v>0</v>
      </c>
    </row>
    <row r="3" spans="1:9" x14ac:dyDescent="0.3">
      <c r="A3" s="1">
        <v>1</v>
      </c>
      <c r="B3" s="3">
        <v>0</v>
      </c>
      <c r="C3" s="3">
        <v>-2.4795000000000001E-2</v>
      </c>
      <c r="D3" s="3">
        <v>0</v>
      </c>
      <c r="E3" s="3">
        <v>-999</v>
      </c>
      <c r="F3" s="3">
        <v>-999</v>
      </c>
      <c r="G3" s="6">
        <f t="shared" ref="G3:G5" si="0">((B3-B2)/2+(B4-B3)/2)*ABS(C3)</f>
        <v>2.5700017500000002E-2</v>
      </c>
      <c r="H3" s="7">
        <f t="shared" ref="H3:H5" si="1">G3*D3</f>
        <v>0</v>
      </c>
      <c r="I3" s="6">
        <v>0</v>
      </c>
    </row>
    <row r="4" spans="1:9" x14ac:dyDescent="0.3">
      <c r="A4" s="1">
        <v>2</v>
      </c>
      <c r="B4" s="3">
        <v>2.073</v>
      </c>
      <c r="C4" s="3">
        <v>-0.17191200000000001</v>
      </c>
      <c r="D4" s="3">
        <v>0.19800000000000001</v>
      </c>
      <c r="E4" s="3">
        <v>-999</v>
      </c>
      <c r="F4" s="3">
        <v>-999</v>
      </c>
      <c r="G4" s="6">
        <f t="shared" si="0"/>
        <v>0.35628761999999997</v>
      </c>
      <c r="H4" s="7">
        <f t="shared" si="1"/>
        <v>7.0544948760000004E-2</v>
      </c>
      <c r="I4" s="6">
        <f t="shared" ref="I3:I5" si="2">SQRT(ABS(C4-C3)^2+(B4-B3)^2)</f>
        <v>2.0782137550524009</v>
      </c>
    </row>
    <row r="5" spans="1:9" x14ac:dyDescent="0.3">
      <c r="A5" s="1">
        <v>3</v>
      </c>
      <c r="B5" s="3">
        <v>4.1449999999999996</v>
      </c>
      <c r="C5" s="3">
        <v>-0.19836000000000001</v>
      </c>
      <c r="D5" s="3">
        <v>0.621</v>
      </c>
      <c r="E5" s="3">
        <v>-999</v>
      </c>
      <c r="F5" s="3">
        <v>-999</v>
      </c>
      <c r="G5" s="6">
        <f t="shared" si="0"/>
        <v>0.4111011</v>
      </c>
      <c r="H5" s="7">
        <f t="shared" si="1"/>
        <v>0.2552937831</v>
      </c>
      <c r="I5" s="6">
        <f t="shared" si="2"/>
        <v>2.0721687905921171</v>
      </c>
    </row>
    <row r="6" spans="1:9" x14ac:dyDescent="0.3">
      <c r="A6" s="1">
        <v>4</v>
      </c>
      <c r="B6" s="3">
        <v>6.218</v>
      </c>
      <c r="C6" s="3">
        <v>-0.17025899999999999</v>
      </c>
      <c r="D6" s="3">
        <v>0.39800000000000002</v>
      </c>
      <c r="E6" s="3">
        <v>-999</v>
      </c>
      <c r="F6" s="3">
        <v>-999</v>
      </c>
      <c r="G6" s="6">
        <f t="shared" ref="G6:G15" si="3">((B6-B5)/2+(B7-B6)/2)*ABS(C6)</f>
        <v>0.35294690700000003</v>
      </c>
      <c r="H6" s="7">
        <f t="shared" ref="H6:H15" si="4">G6*D6</f>
        <v>0.14047286898600003</v>
      </c>
      <c r="I6" s="6">
        <f t="shared" ref="I6:I15" si="5">SQRT(ABS(C6-C5)^2+(B6-B5)^2)</f>
        <v>2.0731904558436018</v>
      </c>
    </row>
    <row r="7" spans="1:9" x14ac:dyDescent="0.3">
      <c r="A7" s="1">
        <v>5</v>
      </c>
      <c r="B7" s="3">
        <v>8.2910000000000004</v>
      </c>
      <c r="C7" s="3">
        <v>-0.28596899999999997</v>
      </c>
      <c r="D7" s="3">
        <v>0.46</v>
      </c>
      <c r="E7" s="3">
        <v>-999</v>
      </c>
      <c r="F7" s="3">
        <v>-999</v>
      </c>
      <c r="G7" s="6">
        <f t="shared" si="3"/>
        <v>0.59224179899999985</v>
      </c>
      <c r="H7" s="7">
        <f t="shared" si="4"/>
        <v>0.27243122753999993</v>
      </c>
      <c r="I7" s="6">
        <f t="shared" si="5"/>
        <v>2.0762268190397699</v>
      </c>
    </row>
    <row r="8" spans="1:9" x14ac:dyDescent="0.3">
      <c r="A8" s="1">
        <v>6</v>
      </c>
      <c r="B8" s="3">
        <v>10.36</v>
      </c>
      <c r="C8" s="3">
        <v>-0.29919299999999999</v>
      </c>
      <c r="D8" s="3">
        <v>0.57899999999999996</v>
      </c>
      <c r="E8" s="3">
        <v>-999</v>
      </c>
      <c r="F8" s="3">
        <v>-999</v>
      </c>
      <c r="G8" s="6">
        <f t="shared" si="3"/>
        <v>0.62067587849999983</v>
      </c>
      <c r="H8" s="7">
        <f t="shared" si="4"/>
        <v>0.35937133365149987</v>
      </c>
      <c r="I8" s="6">
        <f t="shared" si="5"/>
        <v>2.069042260123267</v>
      </c>
    </row>
    <row r="9" spans="1:9" x14ac:dyDescent="0.3">
      <c r="A9" s="1">
        <v>7</v>
      </c>
      <c r="B9" s="3">
        <v>12.44</v>
      </c>
      <c r="C9" s="3">
        <v>-0.45457500000000001</v>
      </c>
      <c r="D9" s="3">
        <v>0.61899999999999999</v>
      </c>
      <c r="E9" s="3">
        <v>-999</v>
      </c>
      <c r="F9" s="3">
        <v>-999</v>
      </c>
      <c r="G9" s="6">
        <f t="shared" si="3"/>
        <v>0.94324312500000007</v>
      </c>
      <c r="H9" s="7">
        <f t="shared" si="4"/>
        <v>0.58386749437500007</v>
      </c>
      <c r="I9" s="6">
        <f t="shared" si="5"/>
        <v>2.0857956673471159</v>
      </c>
    </row>
    <row r="10" spans="1:9" x14ac:dyDescent="0.3">
      <c r="A10" s="1">
        <v>8</v>
      </c>
      <c r="B10" s="3">
        <v>14.51</v>
      </c>
      <c r="C10" s="3">
        <v>-0.50747100000000001</v>
      </c>
      <c r="D10" s="3">
        <v>0.54200000000000004</v>
      </c>
      <c r="E10" s="3">
        <v>-999</v>
      </c>
      <c r="F10" s="3">
        <v>-999</v>
      </c>
      <c r="G10" s="6">
        <f t="shared" si="3"/>
        <v>1.0504649699999997</v>
      </c>
      <c r="H10" s="7">
        <f t="shared" si="4"/>
        <v>0.56935201373999988</v>
      </c>
      <c r="I10" s="6">
        <f t="shared" si="5"/>
        <v>2.0706757319329361</v>
      </c>
    </row>
    <row r="11" spans="1:9" x14ac:dyDescent="0.3">
      <c r="A11" s="1">
        <v>9</v>
      </c>
      <c r="B11" s="3">
        <v>16.579999999999998</v>
      </c>
      <c r="C11" s="3">
        <v>-0.36861899999999997</v>
      </c>
      <c r="D11" s="3">
        <v>0.26500000000000001</v>
      </c>
      <c r="E11" s="3">
        <v>-999</v>
      </c>
      <c r="F11" s="3">
        <v>-999</v>
      </c>
      <c r="G11" s="6">
        <f t="shared" si="3"/>
        <v>0.76304132999999974</v>
      </c>
      <c r="H11" s="7">
        <f t="shared" si="4"/>
        <v>0.20220595244999995</v>
      </c>
      <c r="I11" s="6">
        <f t="shared" si="5"/>
        <v>2.0746517485843241</v>
      </c>
    </row>
    <row r="12" spans="1:9" x14ac:dyDescent="0.3">
      <c r="A12" s="1">
        <v>10</v>
      </c>
      <c r="B12" s="3">
        <v>18.649999999999999</v>
      </c>
      <c r="C12" s="3">
        <v>-1.653E-2</v>
      </c>
      <c r="D12" s="3">
        <v>2.1000000000000001E-2</v>
      </c>
      <c r="E12" s="3">
        <v>-999</v>
      </c>
      <c r="F12" s="3">
        <v>-999</v>
      </c>
      <c r="G12" s="6">
        <f t="shared" si="3"/>
        <v>3.4299750000000018E-2</v>
      </c>
      <c r="H12" s="7">
        <f t="shared" si="4"/>
        <v>7.2029475000000038E-4</v>
      </c>
      <c r="I12" s="6">
        <f t="shared" si="5"/>
        <v>2.0997301407373761</v>
      </c>
    </row>
    <row r="13" spans="1:9" x14ac:dyDescent="0.3">
      <c r="A13" s="1">
        <v>11</v>
      </c>
      <c r="B13" s="3">
        <v>20.73</v>
      </c>
      <c r="C13" s="3">
        <v>-7.4385000000000007E-2</v>
      </c>
      <c r="D13" s="3">
        <v>2.4E-2</v>
      </c>
      <c r="E13" s="3">
        <v>-999</v>
      </c>
      <c r="F13" s="3">
        <v>-999</v>
      </c>
      <c r="G13" s="6">
        <f t="shared" si="3"/>
        <v>0.15434887500000008</v>
      </c>
      <c r="H13" s="7">
        <f t="shared" si="4"/>
        <v>3.7043730000000021E-3</v>
      </c>
      <c r="I13" s="6">
        <f t="shared" si="5"/>
        <v>2.0808044600646665</v>
      </c>
    </row>
    <row r="14" spans="1:9" x14ac:dyDescent="0.3">
      <c r="A14" s="1">
        <v>12</v>
      </c>
      <c r="B14" s="3">
        <v>22.8</v>
      </c>
      <c r="C14" s="3">
        <v>-6.9426000000000002E-2</v>
      </c>
      <c r="D14" s="3">
        <v>0.01</v>
      </c>
      <c r="E14" s="3">
        <v>-999</v>
      </c>
      <c r="F14" s="3">
        <v>-999</v>
      </c>
      <c r="G14" s="6">
        <f t="shared" si="3"/>
        <v>7.1855910000000009E-2</v>
      </c>
      <c r="H14" s="7">
        <f t="shared" si="4"/>
        <v>7.1855910000000005E-4</v>
      </c>
      <c r="I14" s="6">
        <f t="shared" si="5"/>
        <v>2.0700059400110429</v>
      </c>
    </row>
    <row r="15" spans="1:9" x14ac:dyDescent="0.3">
      <c r="B15" s="3">
        <v>22.8</v>
      </c>
      <c r="C15" s="5">
        <v>0</v>
      </c>
      <c r="D15" s="5">
        <v>0</v>
      </c>
      <c r="E15" s="3">
        <v>-999</v>
      </c>
      <c r="F15" s="3">
        <v>-999</v>
      </c>
      <c r="G15" s="6">
        <f t="shared" si="3"/>
        <v>0</v>
      </c>
      <c r="H15" s="7">
        <f t="shared" si="4"/>
        <v>0</v>
      </c>
      <c r="I15" s="6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3"/>
  <sheetViews>
    <sheetView workbookViewId="0"/>
  </sheetViews>
  <sheetFormatPr baseColWidth="10" defaultColWidth="8.88671875" defaultRowHeight="14.4" x14ac:dyDescent="0.3"/>
  <cols>
    <col min="1" max="1" width="10.6640625" customWidth="1"/>
    <col min="2" max="4" width="15.6640625" customWidth="1"/>
  </cols>
  <sheetData>
    <row r="1" spans="1:3" x14ac:dyDescent="0.3">
      <c r="A1" s="1" t="s">
        <v>46</v>
      </c>
      <c r="B1" s="1" t="s">
        <v>47</v>
      </c>
      <c r="C1" s="1" t="s">
        <v>48</v>
      </c>
    </row>
    <row r="2" spans="1:3" x14ac:dyDescent="0.3">
      <c r="A2" s="1">
        <v>1</v>
      </c>
      <c r="B2" s="3">
        <v>0</v>
      </c>
      <c r="C2" s="3">
        <v>-2.4795000000000001E-2</v>
      </c>
    </row>
    <row r="3" spans="1:3" x14ac:dyDescent="0.3">
      <c r="A3" s="1">
        <v>2</v>
      </c>
      <c r="B3" s="3">
        <v>2.073</v>
      </c>
      <c r="C3" s="3">
        <v>-0.17191200000000001</v>
      </c>
    </row>
    <row r="4" spans="1:3" x14ac:dyDescent="0.3">
      <c r="A4" s="1">
        <v>3</v>
      </c>
      <c r="B4" s="3">
        <v>4.1449999999999996</v>
      </c>
      <c r="C4" s="3">
        <v>-0.19836000000000001</v>
      </c>
    </row>
    <row r="5" spans="1:3" x14ac:dyDescent="0.3">
      <c r="A5" s="1">
        <v>4</v>
      </c>
      <c r="B5" s="3">
        <v>6.218</v>
      </c>
      <c r="C5" s="3">
        <v>-0.17025899999999999</v>
      </c>
    </row>
    <row r="6" spans="1:3" x14ac:dyDescent="0.3">
      <c r="A6" s="1">
        <v>5</v>
      </c>
      <c r="B6" s="3">
        <v>8.2910000000000004</v>
      </c>
      <c r="C6" s="3">
        <v>-0.28596899999999997</v>
      </c>
    </row>
    <row r="7" spans="1:3" x14ac:dyDescent="0.3">
      <c r="A7" s="1">
        <v>6</v>
      </c>
      <c r="B7" s="3">
        <v>10.36</v>
      </c>
      <c r="C7" s="3">
        <v>-0.29919299999999999</v>
      </c>
    </row>
    <row r="8" spans="1:3" x14ac:dyDescent="0.3">
      <c r="A8" s="1">
        <v>7</v>
      </c>
      <c r="B8" s="3">
        <v>12.44</v>
      </c>
      <c r="C8" s="3">
        <v>-0.45457500000000001</v>
      </c>
    </row>
    <row r="9" spans="1:3" x14ac:dyDescent="0.3">
      <c r="A9" s="1">
        <v>8</v>
      </c>
      <c r="B9" s="3">
        <v>14.51</v>
      </c>
      <c r="C9" s="3">
        <v>-0.50747100000000001</v>
      </c>
    </row>
    <row r="10" spans="1:3" x14ac:dyDescent="0.3">
      <c r="A10" s="1">
        <v>9</v>
      </c>
      <c r="B10" s="3">
        <v>16.579999999999998</v>
      </c>
      <c r="C10" s="3">
        <v>-0.36861899999999997</v>
      </c>
    </row>
    <row r="11" spans="1:3" x14ac:dyDescent="0.3">
      <c r="A11" s="1">
        <v>10</v>
      </c>
      <c r="B11" s="3">
        <v>18.649999999999999</v>
      </c>
      <c r="C11" s="3">
        <v>-1.653E-2</v>
      </c>
    </row>
    <row r="12" spans="1:3" x14ac:dyDescent="0.3">
      <c r="A12" s="1">
        <v>11</v>
      </c>
      <c r="B12" s="3">
        <v>20.73</v>
      </c>
      <c r="C12" s="3">
        <v>-7.4385000000000007E-2</v>
      </c>
    </row>
    <row r="13" spans="1:3" x14ac:dyDescent="0.3">
      <c r="A13" s="1">
        <v>12</v>
      </c>
      <c r="B13" s="3">
        <v>22.8</v>
      </c>
      <c r="C13" s="3">
        <v>-6.9426000000000002E-2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Gráficos</vt:lpstr>
      </vt:variant>
      <vt:variant>
        <vt:i4>1</vt:i4>
      </vt:variant>
    </vt:vector>
  </HeadingPairs>
  <TitlesOfParts>
    <vt:vector size="5" baseType="lpstr">
      <vt:lpstr>Informacion</vt:lpstr>
      <vt:lpstr>Resultados</vt:lpstr>
      <vt:lpstr>Verticales</vt:lpstr>
      <vt:lpstr>Batimetria</vt:lpstr>
      <vt:lpstr>Sección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Julián David Urán Zea</cp:lastModifiedBy>
  <dcterms:created xsi:type="dcterms:W3CDTF">2017-07-27T06:20:09Z</dcterms:created>
  <dcterms:modified xsi:type="dcterms:W3CDTF">2017-11-29T15:46:04Z</dcterms:modified>
</cp:coreProperties>
</file>