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emorias de calculo redrio\20170621\"/>
    </mc:Choice>
  </mc:AlternateContent>
  <bookViews>
    <workbookView xWindow="3048" yWindow="12" windowWidth="16092" windowHeight="9660" tabRatio="706" firstSheet="1" activeTab="2" xr2:uid="{00000000-000D-0000-FFFF-FFFF00000000}"/>
  </bookViews>
  <sheets>
    <sheet name="Informacion" sheetId="1" r:id="rId1"/>
    <sheet name="Sección" sheetId="5" r:id="rId2"/>
    <sheet name="Resultados" sheetId="2" r:id="rId3"/>
    <sheet name="Verticales" sheetId="3" r:id="rId4"/>
    <sheet name="Batimetria" sheetId="4" r:id="rId5"/>
  </sheets>
  <calcPr calcId="171027"/>
  <fileRecoveryPr autoRecover="0"/>
</workbook>
</file>

<file path=xl/calcChain.xml><?xml version="1.0" encoding="utf-8"?>
<calcChain xmlns="http://schemas.openxmlformats.org/spreadsheetml/2006/main">
  <c r="I14" i="3" l="1"/>
  <c r="B13" i="2" l="1"/>
  <c r="B12" i="2"/>
  <c r="B7" i="2"/>
  <c r="B10" i="2" s="1"/>
  <c r="G3" i="3"/>
  <c r="H3" i="3" s="1"/>
  <c r="G4" i="3"/>
  <c r="H4" i="3"/>
  <c r="I4" i="3"/>
  <c r="G6" i="3"/>
  <c r="H6" i="3"/>
  <c r="I6" i="3"/>
  <c r="G7" i="3"/>
  <c r="H7" i="3"/>
  <c r="I7" i="3"/>
  <c r="G8" i="3"/>
  <c r="H8" i="3"/>
  <c r="I8" i="3"/>
  <c r="G9" i="3"/>
  <c r="H9" i="3" s="1"/>
  <c r="I9" i="3"/>
  <c r="G10" i="3"/>
  <c r="H10" i="3"/>
  <c r="I10" i="3"/>
  <c r="G11" i="3"/>
  <c r="H11" i="3"/>
  <c r="I11" i="3"/>
  <c r="G12" i="3"/>
  <c r="H12" i="3" s="1"/>
  <c r="I12" i="3"/>
  <c r="G13" i="3"/>
  <c r="H13" i="3" s="1"/>
  <c r="I13" i="3"/>
  <c r="G14" i="3"/>
  <c r="H14" i="3"/>
  <c r="I5" i="3"/>
  <c r="G5" i="3"/>
  <c r="H5" i="3" s="1"/>
  <c r="B15" i="2" l="1"/>
  <c r="B14" i="2"/>
</calcChain>
</file>

<file path=xl/sharedStrings.xml><?xml version="1.0" encoding="utf-8"?>
<sst xmlns="http://schemas.openxmlformats.org/spreadsheetml/2006/main" count="84" uniqueCount="56">
  <si>
    <t>Nombre</t>
  </si>
  <si>
    <t>Valor</t>
  </si>
  <si>
    <t>Unidad</t>
  </si>
  <si>
    <t>Q. La Madera (M2)</t>
  </si>
  <si>
    <t>Municipio</t>
  </si>
  <si>
    <t>Bello</t>
  </si>
  <si>
    <t>Dirección</t>
  </si>
  <si>
    <t>Cra 72 clle 20 d</t>
  </si>
  <si>
    <t>Barrio</t>
  </si>
  <si>
    <t>Paris</t>
  </si>
  <si>
    <t>Subcuenca</t>
  </si>
  <si>
    <t>Quebrada La Madera</t>
  </si>
  <si>
    <t>Longitud</t>
  </si>
  <si>
    <t>-75.578522</t>
  </si>
  <si>
    <t>Latitud</t>
  </si>
  <si>
    <t>6.310446</t>
  </si>
  <si>
    <t>Minor flooding</t>
  </si>
  <si>
    <t>-999</t>
  </si>
  <si>
    <t>m</t>
  </si>
  <si>
    <t>Moderate flooding</t>
  </si>
  <si>
    <t>Major flooding</t>
  </si>
  <si>
    <t>Action level</t>
  </si>
  <si>
    <t>Offset</t>
  </si>
  <si>
    <t>id_aforo</t>
  </si>
  <si>
    <t xml:space="preserve"> </t>
  </si>
  <si>
    <t>id_estacion_asociada</t>
  </si>
  <si>
    <t>dispositivo</t>
  </si>
  <si>
    <t>MF-PRO</t>
  </si>
  <si>
    <t>fecha</t>
  </si>
  <si>
    <t>ancho_superficial</t>
  </si>
  <si>
    <t>m^3/s</t>
  </si>
  <si>
    <t>caudal_medio</t>
  </si>
  <si>
    <t>caudal_superficial</t>
  </si>
  <si>
    <t>error_caudal</t>
  </si>
  <si>
    <t>m/s</t>
  </si>
  <si>
    <t>velocidad_media</t>
  </si>
  <si>
    <t>velocidad_superficial</t>
  </si>
  <si>
    <t>perimetro</t>
  </si>
  <si>
    <t>m^2</t>
  </si>
  <si>
    <t>area_total</t>
  </si>
  <si>
    <t>altura_media</t>
  </si>
  <si>
    <t>radio_hidraulico</t>
  </si>
  <si>
    <t>flag_izquierda</t>
  </si>
  <si>
    <t>flag_ubicacion</t>
  </si>
  <si>
    <t>1</t>
  </si>
  <si>
    <t>source</t>
  </si>
  <si>
    <t>siata</t>
  </si>
  <si>
    <t>Vertical</t>
  </si>
  <si>
    <t>X [m]</t>
  </si>
  <si>
    <t>Y [m]</t>
  </si>
  <si>
    <t>Velocidad04 [m/s]</t>
  </si>
  <si>
    <t>Velocidad08 [m/s]</t>
  </si>
  <si>
    <t>Caudal08 [m/s]</t>
  </si>
  <si>
    <t>Area [m^2]</t>
  </si>
  <si>
    <t>Caudal04 [m^3/s]</t>
  </si>
  <si>
    <t>Perimetro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</si>
</sst>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A2CE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Verticales!$B$2:$B$14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0.16400000000000001</c:v>
                </c:pt>
                <c:pt idx="3">
                  <c:v>0.32700000000000001</c:v>
                </c:pt>
                <c:pt idx="4">
                  <c:v>0.49099999999999999</c:v>
                </c:pt>
                <c:pt idx="5">
                  <c:v>0.65400000000000003</c:v>
                </c:pt>
                <c:pt idx="6">
                  <c:v>0.81799999999999995</c:v>
                </c:pt>
                <c:pt idx="7">
                  <c:v>0.98199999999999998</c:v>
                </c:pt>
                <c:pt idx="8">
                  <c:v>1.145</c:v>
                </c:pt>
                <c:pt idx="9">
                  <c:v>1.3089999999999999</c:v>
                </c:pt>
                <c:pt idx="10">
                  <c:v>1.4730000000000001</c:v>
                </c:pt>
                <c:pt idx="11">
                  <c:v>1.6359999999999999</c:v>
                </c:pt>
                <c:pt idx="12">
                  <c:v>1.8</c:v>
                </c:pt>
              </c:numCache>
            </c:numRef>
          </c:xVal>
          <c:yVal>
            <c:numRef>
              <c:f>Verticales!$C$2:$C$14</c:f>
              <c:numCache>
                <c:formatCode>General</c:formatCode>
                <c:ptCount val="13"/>
                <c:pt idx="0">
                  <c:v>0</c:v>
                </c:pt>
                <c:pt idx="1">
                  <c:v>-4.9000000000000002E-2</c:v>
                </c:pt>
                <c:pt idx="2">
                  <c:v>-8.4000000000000005E-2</c:v>
                </c:pt>
                <c:pt idx="3">
                  <c:v>-5.8999999999999997E-2</c:v>
                </c:pt>
                <c:pt idx="4">
                  <c:v>-0.126</c:v>
                </c:pt>
                <c:pt idx="5">
                  <c:v>-0.14099999999999999</c:v>
                </c:pt>
                <c:pt idx="6">
                  <c:v>-0.13400000000000001</c:v>
                </c:pt>
                <c:pt idx="7">
                  <c:v>-0.14199999999999999</c:v>
                </c:pt>
                <c:pt idx="8">
                  <c:v>-0.114</c:v>
                </c:pt>
                <c:pt idx="9">
                  <c:v>-9.6000000000000002E-2</c:v>
                </c:pt>
                <c:pt idx="10">
                  <c:v>-0.09</c:v>
                </c:pt>
                <c:pt idx="11">
                  <c:v>-7.0999999999999994E-2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5-448D-8ACE-49B951541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023584"/>
        <c:axId val="652025224"/>
      </c:scatterChart>
      <c:valAx>
        <c:axId val="6520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2025224"/>
        <c:crosses val="autoZero"/>
        <c:crossBetween val="midCat"/>
      </c:valAx>
      <c:valAx>
        <c:axId val="65202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5202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C3BAC1-15E3-480D-87B3-672086151B98}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2AFE4F-1AA3-44FA-84CD-111BB7872C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>
      <selection activeCell="B19" sqref="B19"/>
    </sheetView>
  </sheetViews>
  <sheetFormatPr baseColWidth="10" defaultColWidth="8.88671875" defaultRowHeight="14.4" x14ac:dyDescent="0.3"/>
  <cols>
    <col min="1" max="1" width="30.6640625" customWidth="1"/>
    <col min="2" max="2" width="25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0</v>
      </c>
      <c r="B2" s="3" t="s">
        <v>3</v>
      </c>
      <c r="C2" s="3"/>
    </row>
    <row r="3" spans="1:3" x14ac:dyDescent="0.3">
      <c r="A3" s="2" t="s">
        <v>4</v>
      </c>
      <c r="B3" s="3" t="s">
        <v>5</v>
      </c>
      <c r="C3" s="3"/>
    </row>
    <row r="4" spans="1:3" x14ac:dyDescent="0.3">
      <c r="A4" s="2" t="s">
        <v>6</v>
      </c>
      <c r="B4" s="3" t="s">
        <v>7</v>
      </c>
      <c r="C4" s="3"/>
    </row>
    <row r="5" spans="1:3" x14ac:dyDescent="0.3">
      <c r="A5" s="2" t="s">
        <v>8</v>
      </c>
      <c r="B5" s="3" t="s">
        <v>9</v>
      </c>
      <c r="C5" s="3"/>
    </row>
    <row r="6" spans="1:3" x14ac:dyDescent="0.3">
      <c r="A6" s="2" t="s">
        <v>10</v>
      </c>
      <c r="B6" s="3" t="s">
        <v>11</v>
      </c>
      <c r="C6" s="3"/>
    </row>
    <row r="7" spans="1:3" x14ac:dyDescent="0.3">
      <c r="A7" s="2" t="s">
        <v>12</v>
      </c>
      <c r="B7" s="3" t="s">
        <v>13</v>
      </c>
      <c r="C7" s="3"/>
    </row>
    <row r="8" spans="1:3" x14ac:dyDescent="0.3">
      <c r="A8" s="2" t="s">
        <v>14</v>
      </c>
      <c r="B8" s="3" t="s">
        <v>15</v>
      </c>
      <c r="C8" s="3"/>
    </row>
    <row r="9" spans="1:3" x14ac:dyDescent="0.3">
      <c r="A9" s="2" t="s">
        <v>16</v>
      </c>
      <c r="B9" s="3" t="s">
        <v>17</v>
      </c>
      <c r="C9" s="3" t="s">
        <v>18</v>
      </c>
    </row>
    <row r="10" spans="1:3" x14ac:dyDescent="0.3">
      <c r="A10" s="2" t="s">
        <v>19</v>
      </c>
      <c r="B10" s="3" t="s">
        <v>17</v>
      </c>
      <c r="C10" s="3" t="s">
        <v>18</v>
      </c>
    </row>
    <row r="11" spans="1:3" x14ac:dyDescent="0.3">
      <c r="A11" s="2" t="s">
        <v>20</v>
      </c>
      <c r="B11" s="3" t="s">
        <v>17</v>
      </c>
      <c r="C11" s="3" t="s">
        <v>18</v>
      </c>
    </row>
    <row r="12" spans="1:3" x14ac:dyDescent="0.3">
      <c r="A12" s="2" t="s">
        <v>21</v>
      </c>
      <c r="B12" s="3" t="s">
        <v>17</v>
      </c>
      <c r="C12" s="3" t="s">
        <v>18</v>
      </c>
    </row>
    <row r="13" spans="1:3" x14ac:dyDescent="0.3">
      <c r="A13" s="2" t="s">
        <v>22</v>
      </c>
      <c r="B13" s="3" t="s">
        <v>17</v>
      </c>
      <c r="C13" s="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tabSelected="1" workbookViewId="0">
      <selection activeCell="B15" activeCellId="5" sqref="B7 B10 B12 B13 B14 B15"/>
    </sheetView>
  </sheetViews>
  <sheetFormatPr baseColWidth="10" defaultColWidth="8.88671875" defaultRowHeight="14.4" x14ac:dyDescent="0.3"/>
  <cols>
    <col min="1" max="2" width="30.6640625" customWidth="1"/>
    <col min="3" max="3" width="20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23</v>
      </c>
      <c r="B2" s="3">
        <v>811</v>
      </c>
      <c r="C2" s="3" t="s">
        <v>24</v>
      </c>
    </row>
    <row r="3" spans="1:3" x14ac:dyDescent="0.3">
      <c r="A3" s="2" t="s">
        <v>25</v>
      </c>
      <c r="B3" s="3">
        <v>1066</v>
      </c>
      <c r="C3" s="3" t="s">
        <v>24</v>
      </c>
    </row>
    <row r="4" spans="1:3" x14ac:dyDescent="0.3">
      <c r="A4" s="2" t="s">
        <v>26</v>
      </c>
      <c r="B4" s="3" t="s">
        <v>27</v>
      </c>
      <c r="C4" s="3" t="s">
        <v>24</v>
      </c>
    </row>
    <row r="5" spans="1:3" x14ac:dyDescent="0.3">
      <c r="A5" s="2" t="s">
        <v>28</v>
      </c>
      <c r="B5" s="4">
        <v>42907.419444444437</v>
      </c>
      <c r="C5" s="3" t="s">
        <v>18</v>
      </c>
    </row>
    <row r="6" spans="1:3" x14ac:dyDescent="0.3">
      <c r="A6" s="2" t="s">
        <v>29</v>
      </c>
      <c r="B6" s="3">
        <v>1.8</v>
      </c>
      <c r="C6" s="3" t="s">
        <v>30</v>
      </c>
    </row>
    <row r="7" spans="1:3" x14ac:dyDescent="0.3">
      <c r="A7" s="2" t="s">
        <v>31</v>
      </c>
      <c r="B7" s="8">
        <f>SUM(Verticales!H2:H30)</f>
        <v>7.4578737000000006E-2</v>
      </c>
      <c r="C7" s="3" t="s">
        <v>30</v>
      </c>
    </row>
    <row r="8" spans="1:3" x14ac:dyDescent="0.3">
      <c r="A8" s="2" t="s">
        <v>32</v>
      </c>
      <c r="B8" s="3">
        <v>-999</v>
      </c>
      <c r="C8" s="3" t="s">
        <v>30</v>
      </c>
    </row>
    <row r="9" spans="1:3" x14ac:dyDescent="0.3">
      <c r="A9" s="2" t="s">
        <v>33</v>
      </c>
      <c r="B9" s="3">
        <v>-999</v>
      </c>
      <c r="C9" s="3" t="s">
        <v>34</v>
      </c>
    </row>
    <row r="10" spans="1:3" x14ac:dyDescent="0.3">
      <c r="A10" s="2" t="s">
        <v>35</v>
      </c>
      <c r="B10" s="8">
        <f>B7/B13</f>
        <v>0.42146190079258566</v>
      </c>
      <c r="C10" s="3" t="s">
        <v>34</v>
      </c>
    </row>
    <row r="11" spans="1:3" x14ac:dyDescent="0.3">
      <c r="A11" s="2" t="s">
        <v>36</v>
      </c>
      <c r="B11" s="3">
        <v>-999</v>
      </c>
      <c r="C11" s="3" t="s">
        <v>18</v>
      </c>
    </row>
    <row r="12" spans="1:3" x14ac:dyDescent="0.3">
      <c r="A12" s="2" t="s">
        <v>37</v>
      </c>
      <c r="B12" s="8">
        <f>SUM(Verticales!I2:I30)</f>
        <v>1.8390852627999561</v>
      </c>
      <c r="C12" s="3" t="s">
        <v>38</v>
      </c>
    </row>
    <row r="13" spans="1:3" x14ac:dyDescent="0.3">
      <c r="A13" s="2" t="s">
        <v>39</v>
      </c>
      <c r="B13" s="8">
        <f>SUM(Verticales!G2:G30)</f>
        <v>0.17695249999999998</v>
      </c>
      <c r="C13" s="3" t="s">
        <v>18</v>
      </c>
    </row>
    <row r="14" spans="1:3" x14ac:dyDescent="0.3">
      <c r="A14" s="2" t="s">
        <v>40</v>
      </c>
      <c r="B14" s="8">
        <f>B13/B6</f>
        <v>9.8306944444444433E-2</v>
      </c>
      <c r="C14" s="3" t="s">
        <v>18</v>
      </c>
    </row>
    <row r="15" spans="1:3" x14ac:dyDescent="0.3">
      <c r="A15" s="2" t="s">
        <v>41</v>
      </c>
      <c r="B15" s="8">
        <f>B13/B12</f>
        <v>9.6217670588363446E-2</v>
      </c>
      <c r="C15" s="3" t="s">
        <v>24</v>
      </c>
    </row>
    <row r="16" spans="1:3" x14ac:dyDescent="0.3">
      <c r="A16" s="2" t="s">
        <v>42</v>
      </c>
      <c r="B16" s="3">
        <v>1</v>
      </c>
      <c r="C16" s="3" t="s">
        <v>24</v>
      </c>
    </row>
    <row r="17" spans="1:3" x14ac:dyDescent="0.3">
      <c r="A17" s="2" t="s">
        <v>43</v>
      </c>
      <c r="B17" s="3" t="s">
        <v>44</v>
      </c>
      <c r="C17" s="3" t="s">
        <v>24</v>
      </c>
    </row>
    <row r="18" spans="1:3" x14ac:dyDescent="0.3">
      <c r="A18" s="2" t="s">
        <v>45</v>
      </c>
      <c r="B18" s="3" t="s">
        <v>46</v>
      </c>
      <c r="C18" s="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topLeftCell="G1" workbookViewId="0">
      <selection activeCell="I4" sqref="I4"/>
    </sheetView>
  </sheetViews>
  <sheetFormatPr baseColWidth="10" defaultColWidth="8.88671875" defaultRowHeight="14.4" x14ac:dyDescent="0.3"/>
  <cols>
    <col min="1" max="1" width="10.6640625" customWidth="1"/>
    <col min="2" max="9" width="20.6640625" customWidth="1"/>
  </cols>
  <sheetData>
    <row r="1" spans="1:9" x14ac:dyDescent="0.3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</row>
    <row r="2" spans="1:9" x14ac:dyDescent="0.3">
      <c r="A2" s="1"/>
      <c r="B2" s="7">
        <v>0</v>
      </c>
      <c r="C2" s="7">
        <v>0</v>
      </c>
      <c r="D2" s="3">
        <v>0</v>
      </c>
      <c r="E2" s="3">
        <v>0</v>
      </c>
      <c r="F2" s="3">
        <v>0</v>
      </c>
      <c r="G2" s="5">
        <v>0</v>
      </c>
      <c r="H2" s="6">
        <v>0</v>
      </c>
      <c r="I2" s="5">
        <v>0</v>
      </c>
    </row>
    <row r="3" spans="1:9" x14ac:dyDescent="0.3">
      <c r="A3" s="1">
        <v>1</v>
      </c>
      <c r="B3" s="3">
        <v>0</v>
      </c>
      <c r="C3" s="3">
        <v>-4.9000000000000002E-2</v>
      </c>
      <c r="D3" s="3">
        <v>0</v>
      </c>
      <c r="E3" s="3">
        <v>0</v>
      </c>
      <c r="F3" s="3">
        <v>0</v>
      </c>
      <c r="G3" s="5">
        <f t="shared" ref="G3:G4" si="0">((B3-B2)/2+(B4-B3)/2)*ABS(C3)</f>
        <v>4.0180000000000007E-3</v>
      </c>
      <c r="H3" s="6">
        <f t="shared" ref="H3:H4" si="1">G3*D3</f>
        <v>0</v>
      </c>
      <c r="I3" s="5">
        <v>0</v>
      </c>
    </row>
    <row r="4" spans="1:9" x14ac:dyDescent="0.3">
      <c r="A4" s="1">
        <v>2</v>
      </c>
      <c r="B4" s="3">
        <v>0.16400000000000001</v>
      </c>
      <c r="C4" s="3">
        <v>-8.4000000000000005E-2</v>
      </c>
      <c r="D4" s="3">
        <v>6.7000000000000004E-2</v>
      </c>
      <c r="E4" s="3">
        <v>0</v>
      </c>
      <c r="F4" s="3">
        <v>0</v>
      </c>
      <c r="G4" s="5">
        <f t="shared" si="0"/>
        <v>1.3734000000000001E-2</v>
      </c>
      <c r="H4" s="6">
        <f t="shared" si="1"/>
        <v>9.2017800000000012E-4</v>
      </c>
      <c r="I4" s="5">
        <f t="shared" ref="I3:I4" si="2">SQRT(ABS(C4-C3)^2+(B4-B3)^2)</f>
        <v>0.16769317219254934</v>
      </c>
    </row>
    <row r="5" spans="1:9" x14ac:dyDescent="0.3">
      <c r="A5" s="1">
        <v>3</v>
      </c>
      <c r="B5" s="3">
        <v>0.32700000000000001</v>
      </c>
      <c r="C5" s="3">
        <v>-5.8999999999999997E-2</v>
      </c>
      <c r="D5" s="3">
        <v>0.26200000000000001</v>
      </c>
      <c r="E5" s="3">
        <v>0</v>
      </c>
      <c r="F5" s="3">
        <v>0</v>
      </c>
      <c r="G5" s="5">
        <f t="shared" ref="G5" si="3">((B5-B4)/2+(B6-B5)/2)*ABS(C5)</f>
        <v>9.6464999999999988E-3</v>
      </c>
      <c r="H5" s="6">
        <f t="shared" ref="H5" si="4">G5*D5</f>
        <v>2.5273829999999998E-3</v>
      </c>
      <c r="I5" s="5">
        <f t="shared" ref="I5" si="5">SQRT(ABS(C5-C4)^2+(B5-B4)^2)</f>
        <v>0.16490603384958358</v>
      </c>
    </row>
    <row r="6" spans="1:9" x14ac:dyDescent="0.3">
      <c r="A6" s="1">
        <v>4</v>
      </c>
      <c r="B6" s="3">
        <v>0.49099999999999999</v>
      </c>
      <c r="C6" s="3">
        <v>-0.126</v>
      </c>
      <c r="D6" s="3">
        <v>0.374</v>
      </c>
      <c r="E6" s="3">
        <v>0</v>
      </c>
      <c r="F6" s="3">
        <v>0</v>
      </c>
      <c r="G6" s="5">
        <f t="shared" ref="G6:G14" si="6">((B6-B5)/2+(B7-B6)/2)*ABS(C6)</f>
        <v>2.0601000000000001E-2</v>
      </c>
      <c r="H6" s="6">
        <f t="shared" ref="H6:H14" si="7">G6*D6</f>
        <v>7.7047740000000002E-3</v>
      </c>
      <c r="I6" s="5">
        <f t="shared" ref="I6:I14" si="8">SQRT(ABS(C6-C5)^2+(B6-B5)^2)</f>
        <v>0.17715812146215593</v>
      </c>
    </row>
    <row r="7" spans="1:9" x14ac:dyDescent="0.3">
      <c r="A7" s="1">
        <v>5</v>
      </c>
      <c r="B7" s="3">
        <v>0.65400000000000003</v>
      </c>
      <c r="C7" s="3">
        <v>-0.14099999999999999</v>
      </c>
      <c r="D7" s="3">
        <v>0.43</v>
      </c>
      <c r="E7" s="3">
        <v>0</v>
      </c>
      <c r="F7" s="3">
        <v>0</v>
      </c>
      <c r="G7" s="5">
        <f t="shared" si="6"/>
        <v>2.3053499999999994E-2</v>
      </c>
      <c r="H7" s="6">
        <f t="shared" si="7"/>
        <v>9.9130049999999973E-3</v>
      </c>
      <c r="I7" s="5">
        <f t="shared" si="8"/>
        <v>0.16368872899500445</v>
      </c>
    </row>
    <row r="8" spans="1:9" x14ac:dyDescent="0.3">
      <c r="A8" s="1">
        <v>6</v>
      </c>
      <c r="B8" s="3">
        <v>0.81799999999999995</v>
      </c>
      <c r="C8" s="3">
        <v>-0.13400000000000001</v>
      </c>
      <c r="D8" s="3">
        <v>0.495</v>
      </c>
      <c r="E8" s="3">
        <v>0</v>
      </c>
      <c r="F8" s="3">
        <v>0</v>
      </c>
      <c r="G8" s="5">
        <f t="shared" si="6"/>
        <v>2.1975999999999999E-2</v>
      </c>
      <c r="H8" s="6">
        <f t="shared" si="7"/>
        <v>1.087812E-2</v>
      </c>
      <c r="I8" s="5">
        <f t="shared" si="8"/>
        <v>0.16414932226482074</v>
      </c>
    </row>
    <row r="9" spans="1:9" x14ac:dyDescent="0.3">
      <c r="A9" s="1">
        <v>7</v>
      </c>
      <c r="B9" s="3">
        <v>0.98199999999999998</v>
      </c>
      <c r="C9" s="3">
        <v>-0.14199999999999999</v>
      </c>
      <c r="D9" s="3">
        <v>0.32900000000000001</v>
      </c>
      <c r="E9" s="3">
        <v>0</v>
      </c>
      <c r="F9" s="3">
        <v>0</v>
      </c>
      <c r="G9" s="5">
        <f t="shared" si="6"/>
        <v>2.3217000000000002E-2</v>
      </c>
      <c r="H9" s="6">
        <f t="shared" si="7"/>
        <v>7.6383930000000011E-3</v>
      </c>
      <c r="I9" s="5">
        <f t="shared" si="8"/>
        <v>0.16419500601419035</v>
      </c>
    </row>
    <row r="10" spans="1:9" x14ac:dyDescent="0.3">
      <c r="A10" s="1">
        <v>8</v>
      </c>
      <c r="B10" s="3">
        <v>1.145</v>
      </c>
      <c r="C10" s="3">
        <v>-0.114</v>
      </c>
      <c r="D10" s="3">
        <v>0.51800000000000002</v>
      </c>
      <c r="E10" s="3">
        <v>0</v>
      </c>
      <c r="F10" s="3">
        <v>0</v>
      </c>
      <c r="G10" s="5">
        <f t="shared" si="6"/>
        <v>1.8638999999999999E-2</v>
      </c>
      <c r="H10" s="6">
        <f t="shared" si="7"/>
        <v>9.6550019999999993E-3</v>
      </c>
      <c r="I10" s="5">
        <f t="shared" si="8"/>
        <v>0.16538742394752998</v>
      </c>
    </row>
    <row r="11" spans="1:9" x14ac:dyDescent="0.3">
      <c r="A11" s="1">
        <v>9</v>
      </c>
      <c r="B11" s="3">
        <v>1.3089999999999999</v>
      </c>
      <c r="C11" s="3">
        <v>-9.6000000000000002E-2</v>
      </c>
      <c r="D11" s="3">
        <v>0.57299999999999995</v>
      </c>
      <c r="E11" s="3">
        <v>0</v>
      </c>
      <c r="F11" s="3">
        <v>0</v>
      </c>
      <c r="G11" s="5">
        <f t="shared" si="6"/>
        <v>1.5744000000000005E-2</v>
      </c>
      <c r="H11" s="6">
        <f t="shared" si="7"/>
        <v>9.0213120000000018E-3</v>
      </c>
      <c r="I11" s="5">
        <f t="shared" si="8"/>
        <v>0.16498484778912267</v>
      </c>
    </row>
    <row r="12" spans="1:9" x14ac:dyDescent="0.3">
      <c r="A12" s="1">
        <v>10</v>
      </c>
      <c r="B12" s="3">
        <v>1.4730000000000001</v>
      </c>
      <c r="C12" s="3">
        <v>-0.09</v>
      </c>
      <c r="D12" s="3">
        <v>0.62</v>
      </c>
      <c r="E12" s="3">
        <v>0</v>
      </c>
      <c r="F12" s="3">
        <v>0</v>
      </c>
      <c r="G12" s="5">
        <f t="shared" si="6"/>
        <v>1.4714999999999997E-2</v>
      </c>
      <c r="H12" s="6">
        <f t="shared" si="7"/>
        <v>9.1232999999999974E-3</v>
      </c>
      <c r="I12" s="5">
        <f t="shared" si="8"/>
        <v>0.16410971939528765</v>
      </c>
    </row>
    <row r="13" spans="1:9" x14ac:dyDescent="0.3">
      <c r="A13" s="1">
        <v>11</v>
      </c>
      <c r="B13" s="3">
        <v>1.6359999999999999</v>
      </c>
      <c r="C13" s="3">
        <v>-7.0999999999999994E-2</v>
      </c>
      <c r="D13" s="3">
        <v>0.62</v>
      </c>
      <c r="E13" s="3">
        <v>0</v>
      </c>
      <c r="F13" s="3">
        <v>0</v>
      </c>
      <c r="G13" s="5">
        <f t="shared" si="6"/>
        <v>1.1608499999999997E-2</v>
      </c>
      <c r="H13" s="6">
        <f t="shared" si="7"/>
        <v>7.1972699999999987E-3</v>
      </c>
      <c r="I13" s="5">
        <f t="shared" si="8"/>
        <v>0.16410362579784743</v>
      </c>
    </row>
    <row r="14" spans="1:9" x14ac:dyDescent="0.3">
      <c r="A14" s="1">
        <v>12</v>
      </c>
      <c r="B14" s="3">
        <v>1.8</v>
      </c>
      <c r="C14" s="3">
        <v>0</v>
      </c>
      <c r="D14" s="3">
        <v>0</v>
      </c>
      <c r="E14" s="3">
        <v>0</v>
      </c>
      <c r="F14" s="3">
        <v>0</v>
      </c>
      <c r="G14" s="5">
        <f t="shared" si="6"/>
        <v>0</v>
      </c>
      <c r="H14" s="6">
        <f t="shared" si="7"/>
        <v>0</v>
      </c>
      <c r="I14" s="5">
        <f t="shared" si="8"/>
        <v>0.17870926109186408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/>
  </sheetViews>
  <sheetFormatPr baseColWidth="10" defaultColWidth="8.88671875" defaultRowHeight="14.4" x14ac:dyDescent="0.3"/>
  <cols>
    <col min="1" max="1" width="10.6640625" customWidth="1"/>
    <col min="2" max="4" width="15.6640625" customWidth="1"/>
  </cols>
  <sheetData>
    <row r="1" spans="1:3" x14ac:dyDescent="0.3">
      <c r="A1" s="1" t="s">
        <v>47</v>
      </c>
      <c r="B1" s="1" t="s">
        <v>48</v>
      </c>
      <c r="C1" s="1" t="s">
        <v>49</v>
      </c>
    </row>
    <row r="2" spans="1:3" x14ac:dyDescent="0.3">
      <c r="A2" s="1">
        <v>1</v>
      </c>
      <c r="B2" s="3">
        <v>0</v>
      </c>
      <c r="C2" s="3">
        <v>-4.9000000000000002E-2</v>
      </c>
    </row>
    <row r="3" spans="1:3" x14ac:dyDescent="0.3">
      <c r="A3" s="1">
        <v>2</v>
      </c>
      <c r="B3" s="3">
        <v>0.16400000000000001</v>
      </c>
      <c r="C3" s="3">
        <v>-8.4000000000000005E-2</v>
      </c>
    </row>
    <row r="4" spans="1:3" x14ac:dyDescent="0.3">
      <c r="A4" s="1">
        <v>3</v>
      </c>
      <c r="B4" s="3">
        <v>0.32700000000000001</v>
      </c>
      <c r="C4" s="3">
        <v>-5.8999999999999997E-2</v>
      </c>
    </row>
    <row r="5" spans="1:3" x14ac:dyDescent="0.3">
      <c r="A5" s="1">
        <v>4</v>
      </c>
      <c r="B5" s="3">
        <v>0.49099999999999999</v>
      </c>
      <c r="C5" s="3">
        <v>-0.126</v>
      </c>
    </row>
    <row r="6" spans="1:3" x14ac:dyDescent="0.3">
      <c r="A6" s="1">
        <v>5</v>
      </c>
      <c r="B6" s="3">
        <v>0.65400000000000003</v>
      </c>
      <c r="C6" s="3">
        <v>-0.14099999999999999</v>
      </c>
    </row>
    <row r="7" spans="1:3" x14ac:dyDescent="0.3">
      <c r="A7" s="1">
        <v>6</v>
      </c>
      <c r="B7" s="3">
        <v>0.81799999999999995</v>
      </c>
      <c r="C7" s="3">
        <v>-0.13400000000000001</v>
      </c>
    </row>
    <row r="8" spans="1:3" x14ac:dyDescent="0.3">
      <c r="A8" s="1">
        <v>7</v>
      </c>
      <c r="B8" s="3">
        <v>0.98199999999999998</v>
      </c>
      <c r="C8" s="3">
        <v>-0.14199999999999999</v>
      </c>
    </row>
    <row r="9" spans="1:3" x14ac:dyDescent="0.3">
      <c r="A9" s="1">
        <v>8</v>
      </c>
      <c r="B9" s="3">
        <v>1.145</v>
      </c>
      <c r="C9" s="3">
        <v>-0.114</v>
      </c>
    </row>
    <row r="10" spans="1:3" x14ac:dyDescent="0.3">
      <c r="A10" s="1">
        <v>9</v>
      </c>
      <c r="B10" s="3">
        <v>1.3089999999999999</v>
      </c>
      <c r="C10" s="3">
        <v>-9.6000000000000002E-2</v>
      </c>
    </row>
    <row r="11" spans="1:3" x14ac:dyDescent="0.3">
      <c r="A11" s="1">
        <v>10</v>
      </c>
      <c r="B11" s="3">
        <v>1.4730000000000001</v>
      </c>
      <c r="C11" s="3">
        <v>-0.09</v>
      </c>
    </row>
    <row r="12" spans="1:3" x14ac:dyDescent="0.3">
      <c r="A12" s="1">
        <v>11</v>
      </c>
      <c r="B12" s="3">
        <v>1.6359999999999999</v>
      </c>
      <c r="C12" s="3">
        <v>-7.0999999999999994E-2</v>
      </c>
    </row>
    <row r="13" spans="1:3" x14ac:dyDescent="0.3">
      <c r="A13" s="1">
        <v>12</v>
      </c>
      <c r="B13" s="3">
        <v>1.8</v>
      </c>
      <c r="C13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Informacion</vt:lpstr>
      <vt:lpstr>Resultados</vt:lpstr>
      <vt:lpstr>Verticales</vt:lpstr>
      <vt:lpstr>Batimetria</vt:lpstr>
      <vt:lpstr>Sección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Julián David Urán Zea</cp:lastModifiedBy>
  <dcterms:created xsi:type="dcterms:W3CDTF">2017-07-27T06:16:49Z</dcterms:created>
  <dcterms:modified xsi:type="dcterms:W3CDTF">2017-11-29T21:13:24Z</dcterms:modified>
</cp:coreProperties>
</file>